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72.16.86.219\e\SLBC MEETINGS AND OTHERS FILES\180th SLBC MEETING\CF &amp; FI\CF\"/>
    </mc:Choice>
  </mc:AlternateContent>
  <xr:revisionPtr revIDLastSave="0" documentId="13_ncr:1_{972AEF06-6179-4127-BC64-7A993E2A2215}" xr6:coauthVersionLast="47" xr6:coauthVersionMax="47" xr10:uidLastSave="{00000000-0000-0000-0000-000000000000}"/>
  <bookViews>
    <workbookView xWindow="-120" yWindow="-120" windowWidth="21840" windowHeight="13140" firstSheet="1" activeTab="5" xr2:uid="{00000000-000D-0000-FFFF-FFFF00000000}"/>
  </bookViews>
  <sheets>
    <sheet name="Rural and Urban " sheetId="11" r:id="rId1"/>
    <sheet name="CGFMU " sheetId="10" r:id="rId2"/>
    <sheet name="Bankwise Achievement" sheetId="9" r:id="rId3"/>
    <sheet name="Districts wise Achievement" sheetId="8" r:id="rId4"/>
    <sheet name="Pending Application" sheetId="7" r:id="rId5"/>
    <sheet name="Bulk loan  " sheetId="3" r:id="rId6"/>
  </sheets>
  <externalReferences>
    <externalReference r:id="rId7"/>
    <externalReference r:id="rId8"/>
  </externalReferences>
  <definedNames>
    <definedName name="_1Excel_BuiltIn_Print_Area_5_1_1" localSheetId="1">#REF!</definedName>
    <definedName name="_1Excel_BuiltIn_Print_Area_5_1_1" localSheetId="3">#REF!</definedName>
    <definedName name="_1Excel_BuiltIn_Print_Area_5_1_1" localSheetId="0">#REF!</definedName>
    <definedName name="_1Excel_BuiltIn_Print_Area_5_1_1">#REF!</definedName>
    <definedName name="_A100000" localSheetId="1">#REF!</definedName>
    <definedName name="_A100000" localSheetId="3">#REF!</definedName>
    <definedName name="_A100000" localSheetId="0">#REF!</definedName>
    <definedName name="_A100000">#REF!</definedName>
    <definedName name="_EA2" localSheetId="1">#REF!</definedName>
    <definedName name="_EA2" localSheetId="3">#REF!</definedName>
    <definedName name="_EA2" localSheetId="0">#REF!</definedName>
    <definedName name="_EA2">#REF!</definedName>
    <definedName name="_xlnm._FilterDatabase" localSheetId="3" hidden="1">'Districts wise Achievement'!$B$6:$G$43</definedName>
    <definedName name="a" localSheetId="1">#REF!</definedName>
    <definedName name="a" localSheetId="3">#REF!</definedName>
    <definedName name="a" localSheetId="0">#REF!</definedName>
    <definedName name="a">#REF!</definedName>
    <definedName name="ate" localSheetId="1">#REF!</definedName>
    <definedName name="ate" localSheetId="3">#REF!</definedName>
    <definedName name="ate" localSheetId="0">#REF!</definedName>
    <definedName name="ate">#REF!</definedName>
    <definedName name="BankBranchwise" localSheetId="1">#REF!</definedName>
    <definedName name="BankBranchwise" localSheetId="3">#REF!</definedName>
    <definedName name="BankBranchwise" localSheetId="0">#REF!</definedName>
    <definedName name="BankBranchwise">#REF!</definedName>
    <definedName name="CARE" localSheetId="1">#REF!</definedName>
    <definedName name="CARE" localSheetId="3">#REF!</definedName>
    <definedName name="CARE" localSheetId="0">#REF!</definedName>
    <definedName name="CARE">#REF!</definedName>
    <definedName name="Care.." localSheetId="1">#REF!</definedName>
    <definedName name="Care.." localSheetId="3">#REF!</definedName>
    <definedName name="Care.." localSheetId="0">#REF!</definedName>
    <definedName name="Care..">#REF!</definedName>
    <definedName name="Coimb" localSheetId="1">#REF!</definedName>
    <definedName name="Coimb" localSheetId="3">#REF!</definedName>
    <definedName name="Coimb" localSheetId="0">#REF!</definedName>
    <definedName name="Coimb">#REF!</definedName>
    <definedName name="EA" localSheetId="1">#REF!</definedName>
    <definedName name="EA" localSheetId="3">#REF!</definedName>
    <definedName name="EA" localSheetId="0">#REF!</definedName>
    <definedName name="EA">#REF!</definedName>
    <definedName name="edd" localSheetId="1">#REF!</definedName>
    <definedName name="edd" localSheetId="3">#REF!</definedName>
    <definedName name="edd" localSheetId="0">#REF!</definedName>
    <definedName name="edd">#REF!</definedName>
    <definedName name="eddd" localSheetId="1">#REF!</definedName>
    <definedName name="eddd" localSheetId="3">#REF!</definedName>
    <definedName name="eddd" localSheetId="0">#REF!</definedName>
    <definedName name="eddd">#REF!</definedName>
    <definedName name="Excel_BuiltIn__FilterDatabase_23" localSheetId="1">#REF!</definedName>
    <definedName name="Excel_BuiltIn__FilterDatabase_23" localSheetId="3">#REF!</definedName>
    <definedName name="Excel_BuiltIn__FilterDatabase_23" localSheetId="0">#REF!</definedName>
    <definedName name="Excel_BuiltIn__FilterDatabase_23">#REF!</definedName>
    <definedName name="Excel_BuiltIn__FilterDatabase_6" localSheetId="1">#REF!</definedName>
    <definedName name="Excel_BuiltIn__FilterDatabase_6" localSheetId="3">#REF!</definedName>
    <definedName name="Excel_BuiltIn__FilterDatabase_6" localSheetId="0">#REF!</definedName>
    <definedName name="Excel_BuiltIn__FilterDatabase_6">#REF!</definedName>
    <definedName name="Excel_BuiltIn__FilterDatabase_8" localSheetId="1">#REF!</definedName>
    <definedName name="Excel_BuiltIn__FilterDatabase_8" localSheetId="3">#REF!</definedName>
    <definedName name="Excel_BuiltIn__FilterDatabase_8" localSheetId="0">#REF!</definedName>
    <definedName name="Excel_BuiltIn__FilterDatabase_8">#REF!</definedName>
    <definedName name="Excel_BuiltIn_Print_Area_1" localSheetId="1">#REF!</definedName>
    <definedName name="Excel_BuiltIn_Print_Area_1" localSheetId="3">#REF!</definedName>
    <definedName name="Excel_BuiltIn_Print_Area_1" localSheetId="0">#REF!</definedName>
    <definedName name="Excel_BuiltIn_Print_Area_1">#REF!</definedName>
    <definedName name="Excel_BuiltIn_Print_Area_4" localSheetId="1">#REF!</definedName>
    <definedName name="Excel_BuiltIn_Print_Area_4" localSheetId="3">#REF!</definedName>
    <definedName name="Excel_BuiltIn_Print_Area_4" localSheetId="0">#REF!</definedName>
    <definedName name="Excel_BuiltIn_Print_Area_4">#REF!</definedName>
    <definedName name="Excel_BuiltIn_Print_Area_5" localSheetId="1">#REF!</definedName>
    <definedName name="Excel_BuiltIn_Print_Area_5" localSheetId="3">#REF!</definedName>
    <definedName name="Excel_BuiltIn_Print_Area_5" localSheetId="0">#REF!</definedName>
    <definedName name="Excel_BuiltIn_Print_Area_5">#REF!</definedName>
    <definedName name="Excel_BuiltIn_Print_Area_5_1" localSheetId="1">#REF!</definedName>
    <definedName name="Excel_BuiltIn_Print_Area_5_1" localSheetId="3">#REF!</definedName>
    <definedName name="Excel_BuiltIn_Print_Area_5_1" localSheetId="0">#REF!</definedName>
    <definedName name="Excel_BuiltIn_Print_Area_5_1">#REF!</definedName>
    <definedName name="Excel_BuiltIn_Print_Area_5_1_1" localSheetId="1">#REF!</definedName>
    <definedName name="Excel_BuiltIn_Print_Area_5_1_1" localSheetId="3">#REF!</definedName>
    <definedName name="Excel_BuiltIn_Print_Area_5_1_1" localSheetId="0">#REF!</definedName>
    <definedName name="Excel_BuiltIn_Print_Area_5_1_1">#REF!</definedName>
    <definedName name="Excel_BuiltIn_Print_Titles_1_1" localSheetId="1">#REF!</definedName>
    <definedName name="Excel_BuiltIn_Print_Titles_1_1" localSheetId="3">#REF!</definedName>
    <definedName name="Excel_BuiltIn_Print_Titles_1_1" localSheetId="0">#REF!</definedName>
    <definedName name="Excel_BuiltIn_Print_Titles_1_1">#REF!</definedName>
    <definedName name="Excel_BuiltIn_Print_Titles_1_1_1" localSheetId="1">#REF!</definedName>
    <definedName name="Excel_BuiltIn_Print_Titles_1_1_1" localSheetId="3">#REF!</definedName>
    <definedName name="Excel_BuiltIn_Print_Titles_1_1_1" localSheetId="0">#REF!</definedName>
    <definedName name="Excel_BuiltIn_Print_Titles_1_1_1">#REF!</definedName>
    <definedName name="Excel_BuiltIn_Print_Titles_10" localSheetId="1">#REF!</definedName>
    <definedName name="Excel_BuiltIn_Print_Titles_10" localSheetId="3">#REF!</definedName>
    <definedName name="Excel_BuiltIn_Print_Titles_10" localSheetId="0">#REF!</definedName>
    <definedName name="Excel_BuiltIn_Print_Titles_10">#REF!</definedName>
    <definedName name="Excel_BuiltIn_Print_Titles_11" localSheetId="1">#REF!</definedName>
    <definedName name="Excel_BuiltIn_Print_Titles_11" localSheetId="3">#REF!</definedName>
    <definedName name="Excel_BuiltIn_Print_Titles_11" localSheetId="0">#REF!</definedName>
    <definedName name="Excel_BuiltIn_Print_Titles_11">#REF!</definedName>
    <definedName name="Excel_BuiltIn_Print_Titles_13" localSheetId="1">#REF!</definedName>
    <definedName name="Excel_BuiltIn_Print_Titles_13" localSheetId="3">#REF!</definedName>
    <definedName name="Excel_BuiltIn_Print_Titles_13" localSheetId="0">#REF!</definedName>
    <definedName name="Excel_BuiltIn_Print_Titles_13">#REF!</definedName>
    <definedName name="Excel_BuiltIn_Print_Titles_14" localSheetId="1">#REF!</definedName>
    <definedName name="Excel_BuiltIn_Print_Titles_14" localSheetId="3">#REF!</definedName>
    <definedName name="Excel_BuiltIn_Print_Titles_14" localSheetId="0">#REF!</definedName>
    <definedName name="Excel_BuiltIn_Print_Titles_14">#REF!</definedName>
    <definedName name="Excel_BuiltIn_Print_Titles_2" localSheetId="1">#REF!</definedName>
    <definedName name="Excel_BuiltIn_Print_Titles_2" localSheetId="3">#REF!</definedName>
    <definedName name="Excel_BuiltIn_Print_Titles_2" localSheetId="0">#REF!</definedName>
    <definedName name="Excel_BuiltIn_Print_Titles_2">#REF!</definedName>
    <definedName name="Excel_BuiltIn_Print_Titles_2_1" localSheetId="1">#REF!</definedName>
    <definedName name="Excel_BuiltIn_Print_Titles_2_1" localSheetId="3">#REF!</definedName>
    <definedName name="Excel_BuiltIn_Print_Titles_2_1" localSheetId="0">#REF!</definedName>
    <definedName name="Excel_BuiltIn_Print_Titles_2_1">#REF!</definedName>
    <definedName name="Excel_BuiltIn_Print_Titles_3" localSheetId="1">#REF!</definedName>
    <definedName name="Excel_BuiltIn_Print_Titles_3" localSheetId="3">#REF!</definedName>
    <definedName name="Excel_BuiltIn_Print_Titles_3" localSheetId="0">#REF!</definedName>
    <definedName name="Excel_BuiltIn_Print_Titles_3">#REF!</definedName>
    <definedName name="Excel_BuiltIn_Print_Titles_3_1" localSheetId="1">#REF!</definedName>
    <definedName name="Excel_BuiltIn_Print_Titles_3_1" localSheetId="3">#REF!</definedName>
    <definedName name="Excel_BuiltIn_Print_Titles_3_1" localSheetId="0">#REF!</definedName>
    <definedName name="Excel_BuiltIn_Print_Titles_3_1">#REF!</definedName>
    <definedName name="Excel_BuiltIn_Print_Titles_4" localSheetId="1">#REF!</definedName>
    <definedName name="Excel_BuiltIn_Print_Titles_4" localSheetId="3">#REF!</definedName>
    <definedName name="Excel_BuiltIn_Print_Titles_4" localSheetId="0">#REF!</definedName>
    <definedName name="Excel_BuiltIn_Print_Titles_4">#REF!</definedName>
    <definedName name="Excel_BuiltIn_Print_Titles_4_1" localSheetId="1">#REF!</definedName>
    <definedName name="Excel_BuiltIn_Print_Titles_4_1" localSheetId="3">#REF!</definedName>
    <definedName name="Excel_BuiltIn_Print_Titles_4_1" localSheetId="0">#REF!</definedName>
    <definedName name="Excel_BuiltIn_Print_Titles_4_1">#REF!</definedName>
    <definedName name="Excel_BuiltIn_Print_Titles_5_1" localSheetId="1">#REF!</definedName>
    <definedName name="Excel_BuiltIn_Print_Titles_5_1" localSheetId="3">#REF!</definedName>
    <definedName name="Excel_BuiltIn_Print_Titles_5_1" localSheetId="0">#REF!</definedName>
    <definedName name="Excel_BuiltIn_Print_Titles_5_1">#REF!</definedName>
    <definedName name="Excel_BuiltIn_Print_Titles_5_1_1" localSheetId="1">#REF!</definedName>
    <definedName name="Excel_BuiltIn_Print_Titles_5_1_1" localSheetId="3">#REF!</definedName>
    <definedName name="Excel_BuiltIn_Print_Titles_5_1_1" localSheetId="0">#REF!</definedName>
    <definedName name="Excel_BuiltIn_Print_Titles_5_1_1">#REF!</definedName>
    <definedName name="Excel_BuiltIn_Print_Titles_6_1" localSheetId="1">#REF!</definedName>
    <definedName name="Excel_BuiltIn_Print_Titles_6_1" localSheetId="3">#REF!</definedName>
    <definedName name="Excel_BuiltIn_Print_Titles_6_1" localSheetId="0">#REF!</definedName>
    <definedName name="Excel_BuiltIn_Print_Titles_6_1">#REF!</definedName>
    <definedName name="Excel_BuiltIn_Print_Titles_6_1_1" localSheetId="1">#REF!</definedName>
    <definedName name="Excel_BuiltIn_Print_Titles_6_1_1" localSheetId="3">#REF!</definedName>
    <definedName name="Excel_BuiltIn_Print_Titles_6_1_1" localSheetId="0">#REF!</definedName>
    <definedName name="Excel_BuiltIn_Print_Titles_6_1_1">#REF!</definedName>
    <definedName name="Excel_BuiltIn_Print_Titles_7_1" localSheetId="1">#REF!</definedName>
    <definedName name="Excel_BuiltIn_Print_Titles_7_1" localSheetId="3">#REF!</definedName>
    <definedName name="Excel_BuiltIn_Print_Titles_7_1" localSheetId="0">#REF!</definedName>
    <definedName name="Excel_BuiltIn_Print_Titles_7_1">#REF!</definedName>
    <definedName name="Excel_BuiltIn_Print_Titles_7_1_1" localSheetId="1">#REF!</definedName>
    <definedName name="Excel_BuiltIn_Print_Titles_7_1_1" localSheetId="3">#REF!</definedName>
    <definedName name="Excel_BuiltIn_Print_Titles_7_1_1" localSheetId="0">#REF!</definedName>
    <definedName name="Excel_BuiltIn_Print_Titles_7_1_1">#REF!</definedName>
    <definedName name="Excel_BuiltIn_Print_Titles_8" localSheetId="1">#REF!</definedName>
    <definedName name="Excel_BuiltIn_Print_Titles_8" localSheetId="3">#REF!</definedName>
    <definedName name="Excel_BuiltIn_Print_Titles_8" localSheetId="0">#REF!</definedName>
    <definedName name="Excel_BuiltIn_Print_Titles_8">#REF!</definedName>
    <definedName name="Excel_BuiltIn_Print_Titles_8_1" localSheetId="1">#REF!</definedName>
    <definedName name="Excel_BuiltIn_Print_Titles_8_1" localSheetId="3">#REF!</definedName>
    <definedName name="Excel_BuiltIn_Print_Titles_8_1" localSheetId="0">#REF!</definedName>
    <definedName name="Excel_BuiltIn_Print_Titles_8_1">#REF!</definedName>
    <definedName name="Excel_BuiltIn_Print_Titles_9" localSheetId="1">#REF!</definedName>
    <definedName name="Excel_BuiltIn_Print_Titles_9" localSheetId="3">#REF!</definedName>
    <definedName name="Excel_BuiltIn_Print_Titles_9" localSheetId="0">#REF!</definedName>
    <definedName name="Excel_BuiltIn_Print_Titles_9">#REF!</definedName>
    <definedName name="Excel_BuiltIn_Print_Titles_9_1" localSheetId="1">#REF!</definedName>
    <definedName name="Excel_BuiltIn_Print_Titles_9_1" localSheetId="3">#REF!</definedName>
    <definedName name="Excel_BuiltIn_Print_Titles_9_1" localSheetId="0">#REF!</definedName>
    <definedName name="Excel_BuiltIn_Print_Titles_9_1">#REF!</definedName>
    <definedName name="EXTERNAL_CREDIT_LINKAGE_PROGRESS_AS_ON_OCTOBER_2000__TVMALAI" localSheetId="1">#REF!</definedName>
    <definedName name="EXTERNAL_CREDIT_LINKAGE_PROGRESS_AS_ON_OCTOBER_2000__TVMALAI" localSheetId="3">#REF!</definedName>
    <definedName name="EXTERNAL_CREDIT_LINKAGE_PROGRESS_AS_ON_OCTOBER_2000__TVMALAI" localSheetId="0">#REF!</definedName>
    <definedName name="EXTERNAL_CREDIT_LINKAGE_PROGRESS_AS_ON_OCTOBER_2000__TVMALAI">#REF!</definedName>
    <definedName name="f" localSheetId="1">#REF!</definedName>
    <definedName name="f" localSheetId="3">#REF!</definedName>
    <definedName name="f" localSheetId="0">#REF!</definedName>
    <definedName name="f">#REF!</definedName>
    <definedName name="Format" localSheetId="1">#REF!</definedName>
    <definedName name="Format" localSheetId="3">#REF!</definedName>
    <definedName name="Format" localSheetId="0">#REF!</definedName>
    <definedName name="Format">#REF!</definedName>
    <definedName name="FORMAT_A" localSheetId="1">#REF!</definedName>
    <definedName name="FORMAT_A" localSheetId="3">#REF!</definedName>
    <definedName name="FORMAT_A" localSheetId="0">#REF!</definedName>
    <definedName name="FORMAT_A">#REF!</definedName>
    <definedName name="g" localSheetId="1">#REF!</definedName>
    <definedName name="g" localSheetId="3">#REF!</definedName>
    <definedName name="g" localSheetId="0">#REF!</definedName>
    <definedName name="g">#REF!</definedName>
    <definedName name="Kanniyakumari" localSheetId="1">#REF!</definedName>
    <definedName name="Kanniyakumari" localSheetId="3">#REF!</definedName>
    <definedName name="Kanniyakumari" localSheetId="0">#REF!</definedName>
    <definedName name="Kanniyakumari">#REF!</definedName>
    <definedName name="LIST" localSheetId="1">#REF!</definedName>
    <definedName name="LIST" localSheetId="3">#REF!</definedName>
    <definedName name="LIST" localSheetId="0">#REF!</definedName>
    <definedName name="LIST">#REF!</definedName>
    <definedName name="maga" localSheetId="1">#REF!</definedName>
    <definedName name="maga" localSheetId="3">#REF!</definedName>
    <definedName name="maga" localSheetId="0">#REF!</definedName>
    <definedName name="maga">#REF!</definedName>
    <definedName name="mk" localSheetId="1">#REF!</definedName>
    <definedName name="mk" localSheetId="3">#REF!</definedName>
    <definedName name="mk" localSheetId="0">#REF!</definedName>
    <definedName name="mk">#REF!</definedName>
    <definedName name="new" localSheetId="1">#REF!</definedName>
    <definedName name="new" localSheetId="3">#REF!</definedName>
    <definedName name="new" localSheetId="0">#REF!</definedName>
    <definedName name="new">#REF!</definedName>
    <definedName name="_xlnm.Print_Area" localSheetId="4">'Pending Application'!$A$1:$D$56</definedName>
    <definedName name="Rev.com" localSheetId="1">#REF!</definedName>
    <definedName name="Rev.com" localSheetId="3">#REF!</definedName>
    <definedName name="Rev.com" localSheetId="0">#REF!</definedName>
    <definedName name="Rev.com">#REF!</definedName>
    <definedName name="Rural" localSheetId="1">#REF!</definedName>
    <definedName name="Rural" localSheetId="3">#REF!</definedName>
    <definedName name="Rural" localSheetId="0">#REF!</definedName>
    <definedName name="Rural">#REF!</definedName>
    <definedName name="sasf" localSheetId="1">#REF!</definedName>
    <definedName name="sasf" localSheetId="3">#REF!</definedName>
    <definedName name="sasf" localSheetId="0">#REF!</definedName>
    <definedName name="sasf">#REF!</definedName>
    <definedName name="Thoothukudi" localSheetId="1">#REF!</definedName>
    <definedName name="Thoothukudi" localSheetId="3">#REF!</definedName>
    <definedName name="Thoothukudi" localSheetId="0">#REF!</definedName>
    <definedName name="Thoothukudi">#REF!</definedName>
    <definedName name="Total" localSheetId="1">#REF!</definedName>
    <definedName name="Total" localSheetId="3">#REF!</definedName>
    <definedName name="Total" localSheetId="0">#REF!</definedName>
    <definedName name="Total">#REF!</definedName>
    <definedName name="tour" localSheetId="1">#REF!</definedName>
    <definedName name="tour" localSheetId="3">#REF!</definedName>
    <definedName name="tour" localSheetId="0">#REF!</definedName>
    <definedName name="tour">#REF!</definedName>
    <definedName name="tra" localSheetId="1">#REF!</definedName>
    <definedName name="tra" localSheetId="3">#REF!</definedName>
    <definedName name="tra" localSheetId="0">#REF!</definedName>
    <definedName name="tra">#REF!</definedName>
    <definedName name="urban" localSheetId="1">#REF!</definedName>
    <definedName name="urban" localSheetId="3">#REF!</definedName>
    <definedName name="urban" localSheetId="0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F44" i="3"/>
  <c r="G44" i="3" s="1"/>
  <c r="E44" i="3"/>
  <c r="D44" i="3"/>
  <c r="C44" i="3"/>
  <c r="G7" i="3"/>
  <c r="G43" i="3"/>
  <c r="G42" i="3"/>
  <c r="G41" i="3"/>
  <c r="G36" i="3"/>
  <c r="G35" i="3"/>
  <c r="G37" i="3"/>
  <c r="G33" i="3"/>
  <c r="G40" i="3"/>
  <c r="G30" i="3"/>
  <c r="G28" i="3"/>
  <c r="G38" i="3"/>
  <c r="G39" i="3"/>
  <c r="G29" i="3"/>
  <c r="G26" i="3"/>
  <c r="G32" i="3"/>
  <c r="G34" i="3"/>
  <c r="G31" i="3"/>
  <c r="G22" i="3"/>
  <c r="G25" i="3"/>
  <c r="G20" i="3"/>
  <c r="G19" i="3"/>
  <c r="G27" i="3"/>
  <c r="G18" i="3"/>
  <c r="G21" i="3"/>
  <c r="G16" i="3"/>
  <c r="G13" i="3"/>
  <c r="G24" i="3"/>
  <c r="G14" i="3"/>
  <c r="G23" i="3"/>
  <c r="G17" i="3"/>
  <c r="G8" i="3"/>
  <c r="G9" i="3"/>
  <c r="G15" i="3"/>
  <c r="G12" i="3"/>
  <c r="G11" i="3"/>
  <c r="G10" i="3"/>
  <c r="D44" i="8"/>
  <c r="C44" i="8"/>
  <c r="F25" i="8"/>
  <c r="G25" i="8" s="1"/>
  <c r="E25" i="8"/>
  <c r="F17" i="8"/>
  <c r="E17" i="8"/>
  <c r="F35" i="8"/>
  <c r="G35" i="8" s="1"/>
  <c r="E35" i="8"/>
  <c r="F43" i="8"/>
  <c r="G43" i="8" s="1"/>
  <c r="E43" i="8"/>
  <c r="F27" i="8"/>
  <c r="G27" i="8" s="1"/>
  <c r="E27" i="8"/>
  <c r="F8" i="8"/>
  <c r="E8" i="8"/>
  <c r="F32" i="8"/>
  <c r="G32" i="8" s="1"/>
  <c r="E32" i="8"/>
  <c r="F26" i="8"/>
  <c r="G26" i="8" s="1"/>
  <c r="E26" i="8"/>
  <c r="F23" i="8"/>
  <c r="G23" i="8" s="1"/>
  <c r="E23" i="8"/>
  <c r="F19" i="8"/>
  <c r="E19" i="8"/>
  <c r="F16" i="8"/>
  <c r="G16" i="8" s="1"/>
  <c r="E16" i="8"/>
  <c r="F11" i="8"/>
  <c r="G11" i="8" s="1"/>
  <c r="E11" i="8"/>
  <c r="F14" i="8"/>
  <c r="E14" i="8"/>
  <c r="F10" i="8"/>
  <c r="E10" i="8"/>
  <c r="F31" i="8"/>
  <c r="G31" i="8" s="1"/>
  <c r="E31" i="8"/>
  <c r="F37" i="8"/>
  <c r="E37" i="8"/>
  <c r="F38" i="8"/>
  <c r="G38" i="8" s="1"/>
  <c r="E38" i="8"/>
  <c r="F34" i="8"/>
  <c r="E34" i="8"/>
  <c r="F28" i="8"/>
  <c r="G28" i="8" s="1"/>
  <c r="E28" i="8"/>
  <c r="F36" i="8"/>
  <c r="G36" i="8" s="1"/>
  <c r="E36" i="8"/>
  <c r="F21" i="8"/>
  <c r="G21" i="8" s="1"/>
  <c r="E21" i="8"/>
  <c r="F30" i="8"/>
  <c r="E30" i="8"/>
  <c r="F18" i="8"/>
  <c r="G18" i="8" s="1"/>
  <c r="E18" i="8"/>
  <c r="F42" i="8"/>
  <c r="G42" i="8" s="1"/>
  <c r="E42" i="8"/>
  <c r="F15" i="8"/>
  <c r="G15" i="8" s="1"/>
  <c r="E15" i="8"/>
  <c r="F7" i="8"/>
  <c r="E7" i="8"/>
  <c r="F29" i="8"/>
  <c r="G29" i="8" s="1"/>
  <c r="E29" i="8"/>
  <c r="F6" i="8"/>
  <c r="G6" i="8" s="1"/>
  <c r="E6" i="8"/>
  <c r="F41" i="8"/>
  <c r="E41" i="8"/>
  <c r="F9" i="8"/>
  <c r="E9" i="8"/>
  <c r="F13" i="8"/>
  <c r="G13" i="8" s="1"/>
  <c r="E13" i="8"/>
  <c r="F20" i="8"/>
  <c r="G20" i="8" s="1"/>
  <c r="E20" i="8"/>
  <c r="F22" i="8"/>
  <c r="E22" i="8"/>
  <c r="F24" i="8"/>
  <c r="E24" i="8"/>
  <c r="F12" i="8"/>
  <c r="G12" i="8" s="1"/>
  <c r="E12" i="8"/>
  <c r="F33" i="8"/>
  <c r="E33" i="8"/>
  <c r="F39" i="8"/>
  <c r="G39" i="8" s="1"/>
  <c r="E39" i="8"/>
  <c r="F40" i="8"/>
  <c r="E40" i="8"/>
  <c r="G56" i="9"/>
  <c r="C56" i="9"/>
  <c r="H55" i="9"/>
  <c r="G55" i="9"/>
  <c r="F55" i="9"/>
  <c r="E55" i="9"/>
  <c r="H54" i="9"/>
  <c r="G54" i="9"/>
  <c r="F54" i="9"/>
  <c r="E54" i="9"/>
  <c r="H53" i="9"/>
  <c r="E53" i="9"/>
  <c r="G53" i="9" s="1"/>
  <c r="F52" i="9"/>
  <c r="H52" i="9" s="1"/>
  <c r="E52" i="9"/>
  <c r="G52" i="9" s="1"/>
  <c r="G51" i="9"/>
  <c r="F51" i="9"/>
  <c r="H51" i="9" s="1"/>
  <c r="E51" i="9"/>
  <c r="G50" i="9"/>
  <c r="F50" i="9"/>
  <c r="F56" i="9" s="1"/>
  <c r="H56" i="9" s="1"/>
  <c r="E50" i="9"/>
  <c r="E56" i="9" s="1"/>
  <c r="F48" i="9"/>
  <c r="H48" i="9" s="1"/>
  <c r="E48" i="9"/>
  <c r="G48" i="9" s="1"/>
  <c r="D48" i="9"/>
  <c r="C48" i="9"/>
  <c r="H47" i="9"/>
  <c r="G47" i="9"/>
  <c r="F47" i="9"/>
  <c r="E47" i="9"/>
  <c r="H46" i="9"/>
  <c r="G46" i="9"/>
  <c r="F46" i="9"/>
  <c r="E46" i="9"/>
  <c r="H45" i="9"/>
  <c r="G45" i="9"/>
  <c r="F45" i="9"/>
  <c r="E45" i="9"/>
  <c r="H44" i="9"/>
  <c r="G44" i="9"/>
  <c r="F44" i="9"/>
  <c r="E44" i="9"/>
  <c r="H43" i="9"/>
  <c r="G43" i="9"/>
  <c r="F43" i="9"/>
  <c r="E43" i="9"/>
  <c r="H42" i="9"/>
  <c r="G42" i="9"/>
  <c r="F42" i="9"/>
  <c r="E42" i="9"/>
  <c r="H41" i="9"/>
  <c r="G41" i="9"/>
  <c r="F41" i="9"/>
  <c r="E41" i="9"/>
  <c r="D39" i="9"/>
  <c r="C39" i="9"/>
  <c r="F38" i="9"/>
  <c r="F39" i="9" s="1"/>
  <c r="H39" i="9" s="1"/>
  <c r="E38" i="9"/>
  <c r="G38" i="9" s="1"/>
  <c r="D36" i="9"/>
  <c r="C36" i="9"/>
  <c r="F25" i="9"/>
  <c r="H25" i="9" s="1"/>
  <c r="E25" i="9"/>
  <c r="G25" i="9" s="1"/>
  <c r="F28" i="9"/>
  <c r="H28" i="9" s="1"/>
  <c r="E28" i="9"/>
  <c r="F33" i="9"/>
  <c r="H33" i="9" s="1"/>
  <c r="E33" i="9"/>
  <c r="G33" i="9" s="1"/>
  <c r="F35" i="9"/>
  <c r="H35" i="9" s="1"/>
  <c r="E35" i="9"/>
  <c r="G35" i="9" s="1"/>
  <c r="F24" i="9"/>
  <c r="H24" i="9" s="1"/>
  <c r="E24" i="9"/>
  <c r="G24" i="9" s="1"/>
  <c r="F30" i="9"/>
  <c r="H30" i="9" s="1"/>
  <c r="E30" i="9"/>
  <c r="G30" i="9" s="1"/>
  <c r="F22" i="9"/>
  <c r="H22" i="9" s="1"/>
  <c r="E22" i="9"/>
  <c r="G22" i="9" s="1"/>
  <c r="F34" i="9"/>
  <c r="H34" i="9" s="1"/>
  <c r="E34" i="9"/>
  <c r="G34" i="9" s="1"/>
  <c r="F29" i="9"/>
  <c r="H29" i="9" s="1"/>
  <c r="E29" i="9"/>
  <c r="G29" i="9" s="1"/>
  <c r="F31" i="9"/>
  <c r="H31" i="9" s="1"/>
  <c r="E31" i="9"/>
  <c r="G31" i="9" s="1"/>
  <c r="F32" i="9"/>
  <c r="H32" i="9" s="1"/>
  <c r="E32" i="9"/>
  <c r="G32" i="9" s="1"/>
  <c r="F23" i="9"/>
  <c r="H23" i="9" s="1"/>
  <c r="E23" i="9"/>
  <c r="G23" i="9" s="1"/>
  <c r="F20" i="9"/>
  <c r="H20" i="9" s="1"/>
  <c r="E20" i="9"/>
  <c r="G20" i="9" s="1"/>
  <c r="F26" i="9"/>
  <c r="H26" i="9" s="1"/>
  <c r="E26" i="9"/>
  <c r="G26" i="9" s="1"/>
  <c r="F21" i="9"/>
  <c r="H21" i="9" s="1"/>
  <c r="E21" i="9"/>
  <c r="G21" i="9" s="1"/>
  <c r="F27" i="9"/>
  <c r="E27" i="9"/>
  <c r="C18" i="9"/>
  <c r="F14" i="9"/>
  <c r="H14" i="9" s="1"/>
  <c r="E14" i="9"/>
  <c r="G14" i="9" s="1"/>
  <c r="F15" i="9"/>
  <c r="H15" i="9" s="1"/>
  <c r="E15" i="9"/>
  <c r="G15" i="9" s="1"/>
  <c r="F11" i="9"/>
  <c r="H11" i="9" s="1"/>
  <c r="E11" i="9"/>
  <c r="G11" i="9" s="1"/>
  <c r="F16" i="9"/>
  <c r="H16" i="9" s="1"/>
  <c r="E16" i="9"/>
  <c r="G16" i="9" s="1"/>
  <c r="F12" i="9"/>
  <c r="H12" i="9" s="1"/>
  <c r="E12" i="9"/>
  <c r="G12" i="9" s="1"/>
  <c r="F13" i="9"/>
  <c r="H13" i="9" s="1"/>
  <c r="E13" i="9"/>
  <c r="G13" i="9" s="1"/>
  <c r="F17" i="9"/>
  <c r="H17" i="9" s="1"/>
  <c r="E17" i="9"/>
  <c r="G17" i="9" s="1"/>
  <c r="F6" i="9"/>
  <c r="H6" i="9" s="1"/>
  <c r="E6" i="9"/>
  <c r="G6" i="9" s="1"/>
  <c r="F8" i="9"/>
  <c r="H8" i="9" s="1"/>
  <c r="E8" i="9"/>
  <c r="F7" i="9"/>
  <c r="H7" i="9" s="1"/>
  <c r="E7" i="9"/>
  <c r="G7" i="9" s="1"/>
  <c r="F10" i="9"/>
  <c r="H10" i="9" s="1"/>
  <c r="E10" i="9"/>
  <c r="G10" i="9" s="1"/>
  <c r="F9" i="9"/>
  <c r="E9" i="9"/>
  <c r="G9" i="9" s="1"/>
  <c r="F46" i="10"/>
  <c r="E46" i="10"/>
  <c r="D46" i="10"/>
  <c r="C46" i="10"/>
  <c r="H45" i="10"/>
  <c r="I45" i="10" s="1"/>
  <c r="G45" i="10"/>
  <c r="I44" i="10"/>
  <c r="H44" i="10"/>
  <c r="G44" i="10"/>
  <c r="H43" i="10"/>
  <c r="I43" i="10" s="1"/>
  <c r="G43" i="10"/>
  <c r="I42" i="10"/>
  <c r="H42" i="10"/>
  <c r="G42" i="10"/>
  <c r="H41" i="10"/>
  <c r="I41" i="10" s="1"/>
  <c r="G41" i="10"/>
  <c r="I40" i="10"/>
  <c r="H40" i="10"/>
  <c r="G40" i="10"/>
  <c r="H39" i="10"/>
  <c r="I39" i="10" s="1"/>
  <c r="G39" i="10"/>
  <c r="I38" i="10"/>
  <c r="H38" i="10"/>
  <c r="G38" i="10"/>
  <c r="H37" i="10"/>
  <c r="I37" i="10" s="1"/>
  <c r="G37" i="10"/>
  <c r="I36" i="10"/>
  <c r="H36" i="10"/>
  <c r="G36" i="10"/>
  <c r="H35" i="10"/>
  <c r="I35" i="10" s="1"/>
  <c r="G35" i="10"/>
  <c r="I34" i="10"/>
  <c r="H34" i="10"/>
  <c r="G34" i="10"/>
  <c r="H33" i="10"/>
  <c r="I33" i="10" s="1"/>
  <c r="G33" i="10"/>
  <c r="I32" i="10"/>
  <c r="H32" i="10"/>
  <c r="G32" i="10"/>
  <c r="H31" i="10"/>
  <c r="I31" i="10" s="1"/>
  <c r="G31" i="10"/>
  <c r="I30" i="10"/>
  <c r="H30" i="10"/>
  <c r="G30" i="10"/>
  <c r="H29" i="10"/>
  <c r="I29" i="10" s="1"/>
  <c r="G29" i="10"/>
  <c r="I28" i="10"/>
  <c r="H28" i="10"/>
  <c r="G28" i="10"/>
  <c r="H27" i="10"/>
  <c r="I27" i="10" s="1"/>
  <c r="G27" i="10"/>
  <c r="I26" i="10"/>
  <c r="H26" i="10"/>
  <c r="G26" i="10"/>
  <c r="H25" i="10"/>
  <c r="I25" i="10" s="1"/>
  <c r="G25" i="10"/>
  <c r="I24" i="10"/>
  <c r="H24" i="10"/>
  <c r="G24" i="10"/>
  <c r="H23" i="10"/>
  <c r="I23" i="10" s="1"/>
  <c r="G23" i="10"/>
  <c r="I22" i="10"/>
  <c r="H22" i="10"/>
  <c r="G22" i="10"/>
  <c r="H21" i="10"/>
  <c r="I21" i="10" s="1"/>
  <c r="G21" i="10"/>
  <c r="I20" i="10"/>
  <c r="H20" i="10"/>
  <c r="G20" i="10"/>
  <c r="H19" i="10"/>
  <c r="I19" i="10" s="1"/>
  <c r="G19" i="10"/>
  <c r="I18" i="10"/>
  <c r="H18" i="10"/>
  <c r="G18" i="10"/>
  <c r="H17" i="10"/>
  <c r="I17" i="10" s="1"/>
  <c r="G17" i="10"/>
  <c r="I16" i="10"/>
  <c r="H16" i="10"/>
  <c r="G16" i="10"/>
  <c r="I15" i="10"/>
  <c r="H15" i="10"/>
  <c r="G15" i="10"/>
  <c r="H14" i="10"/>
  <c r="I14" i="10" s="1"/>
  <c r="G14" i="10"/>
  <c r="H13" i="10"/>
  <c r="I13" i="10" s="1"/>
  <c r="G13" i="10"/>
  <c r="I12" i="10"/>
  <c r="H12" i="10"/>
  <c r="G12" i="10"/>
  <c r="H11" i="10"/>
  <c r="I11" i="10" s="1"/>
  <c r="G11" i="10"/>
  <c r="I10" i="10"/>
  <c r="H10" i="10"/>
  <c r="G10" i="10"/>
  <c r="H9" i="10"/>
  <c r="I9" i="10" s="1"/>
  <c r="G9" i="10"/>
  <c r="I8" i="10"/>
  <c r="H8" i="10"/>
  <c r="G8" i="10"/>
  <c r="G46" i="10" s="1"/>
  <c r="M45" i="11"/>
  <c r="L45" i="11"/>
  <c r="D45" i="11"/>
  <c r="C45" i="11"/>
  <c r="Q44" i="11"/>
  <c r="P44" i="11"/>
  <c r="P45" i="11" s="1"/>
  <c r="O44" i="11"/>
  <c r="N44" i="11"/>
  <c r="J44" i="11"/>
  <c r="H44" i="11"/>
  <c r="G44" i="11"/>
  <c r="F44" i="11"/>
  <c r="E44" i="11"/>
  <c r="I44" i="11" s="1"/>
  <c r="Q43" i="11"/>
  <c r="P43" i="11"/>
  <c r="O43" i="11"/>
  <c r="S43" i="11" s="1"/>
  <c r="T43" i="11" s="1"/>
  <c r="N43" i="11"/>
  <c r="R43" i="11" s="1"/>
  <c r="J43" i="11"/>
  <c r="H43" i="11"/>
  <c r="G43" i="11"/>
  <c r="F43" i="11"/>
  <c r="E43" i="11"/>
  <c r="I43" i="11" s="1"/>
  <c r="Q42" i="11"/>
  <c r="P42" i="11"/>
  <c r="O42" i="11"/>
  <c r="N42" i="11"/>
  <c r="R42" i="11" s="1"/>
  <c r="K42" i="11"/>
  <c r="H42" i="11"/>
  <c r="G42" i="11"/>
  <c r="F42" i="11"/>
  <c r="J42" i="11" s="1"/>
  <c r="E42" i="11"/>
  <c r="Q41" i="11"/>
  <c r="P41" i="11"/>
  <c r="O41" i="11"/>
  <c r="S41" i="11" s="1"/>
  <c r="T41" i="11" s="1"/>
  <c r="N41" i="11"/>
  <c r="R41" i="11" s="1"/>
  <c r="H41" i="11"/>
  <c r="J41" i="11" s="1"/>
  <c r="G41" i="11"/>
  <c r="F41" i="11"/>
  <c r="E41" i="11"/>
  <c r="S40" i="11"/>
  <c r="T40" i="11" s="1"/>
  <c r="Q40" i="11"/>
  <c r="P40" i="11"/>
  <c r="O40" i="11"/>
  <c r="N40" i="11"/>
  <c r="R40" i="11" s="1"/>
  <c r="H40" i="11"/>
  <c r="G40" i="11"/>
  <c r="F40" i="11"/>
  <c r="E40" i="11"/>
  <c r="I40" i="11" s="1"/>
  <c r="U40" i="11" s="1"/>
  <c r="Q39" i="11"/>
  <c r="P39" i="11"/>
  <c r="O39" i="11"/>
  <c r="N39" i="11"/>
  <c r="R39" i="11" s="1"/>
  <c r="K39" i="11"/>
  <c r="H39" i="11"/>
  <c r="G39" i="11"/>
  <c r="F39" i="11"/>
  <c r="J39" i="11" s="1"/>
  <c r="E39" i="11"/>
  <c r="I39" i="11" s="1"/>
  <c r="Q38" i="11"/>
  <c r="P38" i="11"/>
  <c r="O38" i="11"/>
  <c r="S38" i="11" s="1"/>
  <c r="T38" i="11" s="1"/>
  <c r="N38" i="11"/>
  <c r="R38" i="11" s="1"/>
  <c r="H38" i="11"/>
  <c r="G38" i="11"/>
  <c r="F38" i="11"/>
  <c r="E38" i="11"/>
  <c r="I38" i="11" s="1"/>
  <c r="U38" i="11" s="1"/>
  <c r="Q37" i="11"/>
  <c r="P37" i="11"/>
  <c r="O37" i="11"/>
  <c r="S37" i="11" s="1"/>
  <c r="T37" i="11" s="1"/>
  <c r="N37" i="11"/>
  <c r="R37" i="11" s="1"/>
  <c r="H37" i="11"/>
  <c r="G37" i="11"/>
  <c r="F37" i="11"/>
  <c r="J37" i="11" s="1"/>
  <c r="K37" i="11" s="1"/>
  <c r="E37" i="11"/>
  <c r="S36" i="11"/>
  <c r="T36" i="11" s="1"/>
  <c r="Q36" i="11"/>
  <c r="P36" i="11"/>
  <c r="O36" i="11"/>
  <c r="N36" i="11"/>
  <c r="R36" i="11" s="1"/>
  <c r="H36" i="11"/>
  <c r="G36" i="11"/>
  <c r="F36" i="11"/>
  <c r="E36" i="11"/>
  <c r="I36" i="11" s="1"/>
  <c r="U36" i="11" s="1"/>
  <c r="Q35" i="11"/>
  <c r="P35" i="11"/>
  <c r="O35" i="11"/>
  <c r="N35" i="11"/>
  <c r="R35" i="11" s="1"/>
  <c r="K35" i="11"/>
  <c r="H35" i="11"/>
  <c r="G35" i="11"/>
  <c r="F35" i="11"/>
  <c r="J35" i="11" s="1"/>
  <c r="E35" i="11"/>
  <c r="I35" i="11" s="1"/>
  <c r="Q34" i="11"/>
  <c r="P34" i="11"/>
  <c r="O34" i="11"/>
  <c r="S34" i="11" s="1"/>
  <c r="T34" i="11" s="1"/>
  <c r="N34" i="11"/>
  <c r="R34" i="11" s="1"/>
  <c r="H34" i="11"/>
  <c r="G34" i="11"/>
  <c r="F34" i="11"/>
  <c r="E34" i="11"/>
  <c r="I34" i="11" s="1"/>
  <c r="U34" i="11" s="1"/>
  <c r="Q33" i="11"/>
  <c r="P33" i="11"/>
  <c r="O33" i="11"/>
  <c r="S33" i="11" s="1"/>
  <c r="T33" i="11" s="1"/>
  <c r="N33" i="11"/>
  <c r="R33" i="11" s="1"/>
  <c r="H33" i="11"/>
  <c r="G33" i="11"/>
  <c r="F33" i="11"/>
  <c r="J33" i="11" s="1"/>
  <c r="K33" i="11" s="1"/>
  <c r="E33" i="11"/>
  <c r="S32" i="11"/>
  <c r="T32" i="11" s="1"/>
  <c r="Q32" i="11"/>
  <c r="P32" i="11"/>
  <c r="O32" i="11"/>
  <c r="N32" i="11"/>
  <c r="R32" i="11" s="1"/>
  <c r="H32" i="11"/>
  <c r="G32" i="11"/>
  <c r="F32" i="11"/>
  <c r="E32" i="11"/>
  <c r="I32" i="11" s="1"/>
  <c r="U32" i="11" s="1"/>
  <c r="Q31" i="11"/>
  <c r="P31" i="11"/>
  <c r="O31" i="11"/>
  <c r="N31" i="11"/>
  <c r="R31" i="11" s="1"/>
  <c r="K31" i="11"/>
  <c r="H31" i="11"/>
  <c r="G31" i="11"/>
  <c r="F31" i="11"/>
  <c r="J31" i="11" s="1"/>
  <c r="E31" i="11"/>
  <c r="I31" i="11" s="1"/>
  <c r="Q30" i="11"/>
  <c r="P30" i="11"/>
  <c r="O30" i="11"/>
  <c r="S30" i="11" s="1"/>
  <c r="T30" i="11" s="1"/>
  <c r="N30" i="11"/>
  <c r="R30" i="11" s="1"/>
  <c r="H30" i="11"/>
  <c r="G30" i="11"/>
  <c r="F30" i="11"/>
  <c r="E30" i="11"/>
  <c r="I30" i="11" s="1"/>
  <c r="U30" i="11" s="1"/>
  <c r="Q29" i="11"/>
  <c r="P29" i="11"/>
  <c r="O29" i="11"/>
  <c r="S29" i="11" s="1"/>
  <c r="T29" i="11" s="1"/>
  <c r="N29" i="11"/>
  <c r="R29" i="11" s="1"/>
  <c r="H29" i="11"/>
  <c r="G29" i="11"/>
  <c r="F29" i="11"/>
  <c r="J29" i="11" s="1"/>
  <c r="K29" i="11" s="1"/>
  <c r="E29" i="11"/>
  <c r="S28" i="11"/>
  <c r="T28" i="11" s="1"/>
  <c r="Q28" i="11"/>
  <c r="P28" i="11"/>
  <c r="O28" i="11"/>
  <c r="N28" i="11"/>
  <c r="R28" i="11" s="1"/>
  <c r="H28" i="11"/>
  <c r="G28" i="11"/>
  <c r="F28" i="11"/>
  <c r="E28" i="11"/>
  <c r="I28" i="11" s="1"/>
  <c r="U28" i="11" s="1"/>
  <c r="Q27" i="11"/>
  <c r="P27" i="11"/>
  <c r="O27" i="11"/>
  <c r="N27" i="11"/>
  <c r="R27" i="11" s="1"/>
  <c r="K27" i="11"/>
  <c r="H27" i="11"/>
  <c r="G27" i="11"/>
  <c r="F27" i="11"/>
  <c r="J27" i="11" s="1"/>
  <c r="E27" i="11"/>
  <c r="I27" i="11" s="1"/>
  <c r="Q26" i="11"/>
  <c r="P26" i="11"/>
  <c r="O26" i="11"/>
  <c r="S26" i="11" s="1"/>
  <c r="T26" i="11" s="1"/>
  <c r="N26" i="11"/>
  <c r="R26" i="11" s="1"/>
  <c r="H26" i="11"/>
  <c r="G26" i="11"/>
  <c r="F26" i="11"/>
  <c r="E26" i="11"/>
  <c r="I26" i="11" s="1"/>
  <c r="U26" i="11" s="1"/>
  <c r="Q25" i="11"/>
  <c r="P25" i="11"/>
  <c r="O25" i="11"/>
  <c r="S25" i="11" s="1"/>
  <c r="T25" i="11" s="1"/>
  <c r="N25" i="11"/>
  <c r="R25" i="11" s="1"/>
  <c r="H25" i="11"/>
  <c r="G25" i="11"/>
  <c r="F25" i="11"/>
  <c r="J25" i="11" s="1"/>
  <c r="K25" i="11" s="1"/>
  <c r="E25" i="11"/>
  <c r="S24" i="11"/>
  <c r="T24" i="11" s="1"/>
  <c r="Q24" i="11"/>
  <c r="P24" i="11"/>
  <c r="O24" i="11"/>
  <c r="N24" i="11"/>
  <c r="R24" i="11" s="1"/>
  <c r="H24" i="11"/>
  <c r="G24" i="11"/>
  <c r="F24" i="11"/>
  <c r="E24" i="11"/>
  <c r="I24" i="11" s="1"/>
  <c r="U24" i="11" s="1"/>
  <c r="Q23" i="11"/>
  <c r="P23" i="11"/>
  <c r="O23" i="11"/>
  <c r="N23" i="11"/>
  <c r="R23" i="11" s="1"/>
  <c r="K23" i="11"/>
  <c r="H23" i="11"/>
  <c r="G23" i="11"/>
  <c r="F23" i="11"/>
  <c r="J23" i="11" s="1"/>
  <c r="E23" i="11"/>
  <c r="I23" i="11" s="1"/>
  <c r="Q22" i="11"/>
  <c r="P22" i="11"/>
  <c r="O22" i="11"/>
  <c r="S22" i="11" s="1"/>
  <c r="T22" i="11" s="1"/>
  <c r="N22" i="11"/>
  <c r="R22" i="11" s="1"/>
  <c r="H22" i="11"/>
  <c r="G22" i="11"/>
  <c r="F22" i="11"/>
  <c r="E22" i="11"/>
  <c r="I22" i="11" s="1"/>
  <c r="U22" i="11" s="1"/>
  <c r="Q21" i="11"/>
  <c r="P21" i="11"/>
  <c r="O21" i="11"/>
  <c r="S21" i="11" s="1"/>
  <c r="T21" i="11" s="1"/>
  <c r="N21" i="11"/>
  <c r="R21" i="11" s="1"/>
  <c r="H21" i="11"/>
  <c r="G21" i="11"/>
  <c r="F21" i="11"/>
  <c r="J21" i="11" s="1"/>
  <c r="K21" i="11" s="1"/>
  <c r="E21" i="11"/>
  <c r="S20" i="11"/>
  <c r="T20" i="11" s="1"/>
  <c r="Q20" i="11"/>
  <c r="P20" i="11"/>
  <c r="O20" i="11"/>
  <c r="N20" i="11"/>
  <c r="R20" i="11" s="1"/>
  <c r="H20" i="11"/>
  <c r="G20" i="11"/>
  <c r="F20" i="11"/>
  <c r="E20" i="11"/>
  <c r="I20" i="11" s="1"/>
  <c r="U20" i="11" s="1"/>
  <c r="Q19" i="11"/>
  <c r="P19" i="11"/>
  <c r="O19" i="11"/>
  <c r="N19" i="11"/>
  <c r="R19" i="11" s="1"/>
  <c r="K19" i="11"/>
  <c r="H19" i="11"/>
  <c r="G19" i="11"/>
  <c r="F19" i="11"/>
  <c r="J19" i="11" s="1"/>
  <c r="E19" i="11"/>
  <c r="I19" i="11" s="1"/>
  <c r="Q18" i="11"/>
  <c r="P18" i="11"/>
  <c r="O18" i="11"/>
  <c r="S18" i="11" s="1"/>
  <c r="T18" i="11" s="1"/>
  <c r="N18" i="11"/>
  <c r="R18" i="11" s="1"/>
  <c r="H18" i="11"/>
  <c r="G18" i="11"/>
  <c r="F18" i="11"/>
  <c r="E18" i="11"/>
  <c r="I18" i="11" s="1"/>
  <c r="U18" i="11" s="1"/>
  <c r="Q17" i="11"/>
  <c r="P17" i="11"/>
  <c r="O17" i="11"/>
  <c r="S17" i="11" s="1"/>
  <c r="T17" i="11" s="1"/>
  <c r="N17" i="11"/>
  <c r="R17" i="11" s="1"/>
  <c r="H17" i="11"/>
  <c r="G17" i="11"/>
  <c r="F17" i="11"/>
  <c r="J17" i="11" s="1"/>
  <c r="K17" i="11" s="1"/>
  <c r="E17" i="11"/>
  <c r="S16" i="11"/>
  <c r="T16" i="11" s="1"/>
  <c r="Q16" i="11"/>
  <c r="P16" i="11"/>
  <c r="O16" i="11"/>
  <c r="N16" i="11"/>
  <c r="R16" i="11" s="1"/>
  <c r="H16" i="11"/>
  <c r="G16" i="11"/>
  <c r="F16" i="11"/>
  <c r="E16" i="11"/>
  <c r="I16" i="11" s="1"/>
  <c r="U16" i="11" s="1"/>
  <c r="Q15" i="11"/>
  <c r="P15" i="11"/>
  <c r="O15" i="11"/>
  <c r="N15" i="11"/>
  <c r="R15" i="11" s="1"/>
  <c r="K15" i="11"/>
  <c r="H15" i="11"/>
  <c r="G15" i="11"/>
  <c r="F15" i="11"/>
  <c r="J15" i="11" s="1"/>
  <c r="E15" i="11"/>
  <c r="I15" i="11" s="1"/>
  <c r="Q14" i="11"/>
  <c r="P14" i="11"/>
  <c r="O14" i="11"/>
  <c r="S14" i="11" s="1"/>
  <c r="T14" i="11" s="1"/>
  <c r="N14" i="11"/>
  <c r="R14" i="11" s="1"/>
  <c r="H14" i="11"/>
  <c r="G14" i="11"/>
  <c r="F14" i="11"/>
  <c r="E14" i="11"/>
  <c r="I14" i="11" s="1"/>
  <c r="U14" i="11" s="1"/>
  <c r="Q13" i="11"/>
  <c r="P13" i="11"/>
  <c r="O13" i="11"/>
  <c r="S13" i="11" s="1"/>
  <c r="T13" i="11" s="1"/>
  <c r="N13" i="11"/>
  <c r="R13" i="11" s="1"/>
  <c r="H13" i="11"/>
  <c r="G13" i="11"/>
  <c r="F13" i="11"/>
  <c r="E13" i="11"/>
  <c r="I13" i="11" s="1"/>
  <c r="U13" i="11" s="1"/>
  <c r="Q12" i="11"/>
  <c r="P12" i="11"/>
  <c r="O12" i="11"/>
  <c r="S12" i="11" s="1"/>
  <c r="T12" i="11" s="1"/>
  <c r="N12" i="11"/>
  <c r="R12" i="11" s="1"/>
  <c r="H12" i="11"/>
  <c r="G12" i="11"/>
  <c r="F12" i="11"/>
  <c r="E12" i="11"/>
  <c r="I12" i="11" s="1"/>
  <c r="U12" i="11" s="1"/>
  <c r="Q11" i="11"/>
  <c r="P11" i="11"/>
  <c r="O11" i="11"/>
  <c r="S11" i="11" s="1"/>
  <c r="T11" i="11" s="1"/>
  <c r="N11" i="11"/>
  <c r="R11" i="11" s="1"/>
  <c r="H11" i="11"/>
  <c r="G11" i="11"/>
  <c r="F11" i="11"/>
  <c r="E11" i="11"/>
  <c r="I11" i="11" s="1"/>
  <c r="U11" i="11" s="1"/>
  <c r="Q10" i="11"/>
  <c r="P10" i="11"/>
  <c r="O10" i="11"/>
  <c r="S10" i="11" s="1"/>
  <c r="T10" i="11" s="1"/>
  <c r="N10" i="11"/>
  <c r="R10" i="11" s="1"/>
  <c r="H10" i="11"/>
  <c r="G10" i="11"/>
  <c r="F10" i="11"/>
  <c r="E10" i="11"/>
  <c r="I10" i="11" s="1"/>
  <c r="U10" i="11" s="1"/>
  <c r="Q9" i="11"/>
  <c r="P9" i="11"/>
  <c r="O9" i="11"/>
  <c r="S9" i="11" s="1"/>
  <c r="T9" i="11" s="1"/>
  <c r="N9" i="11"/>
  <c r="R9" i="11" s="1"/>
  <c r="H9" i="11"/>
  <c r="G9" i="11"/>
  <c r="F9" i="11"/>
  <c r="E9" i="11"/>
  <c r="I9" i="11" s="1"/>
  <c r="U9" i="11" s="1"/>
  <c r="Q8" i="11"/>
  <c r="P8" i="11"/>
  <c r="O8" i="11"/>
  <c r="S8" i="11" s="1"/>
  <c r="T8" i="11" s="1"/>
  <c r="N8" i="11"/>
  <c r="R8" i="11" s="1"/>
  <c r="H8" i="11"/>
  <c r="G8" i="11"/>
  <c r="F8" i="11"/>
  <c r="E8" i="11"/>
  <c r="I8" i="11" s="1"/>
  <c r="U8" i="11" s="1"/>
  <c r="Q7" i="11"/>
  <c r="P7" i="11"/>
  <c r="O7" i="11"/>
  <c r="O45" i="11" s="1"/>
  <c r="N7" i="11"/>
  <c r="H7" i="11"/>
  <c r="H45" i="11" s="1"/>
  <c r="G7" i="11"/>
  <c r="F7" i="11"/>
  <c r="E7" i="11"/>
  <c r="C57" i="9" l="1"/>
  <c r="F18" i="9"/>
  <c r="E44" i="8"/>
  <c r="F36" i="9"/>
  <c r="H36" i="9" s="1"/>
  <c r="E18" i="9"/>
  <c r="G8" i="9"/>
  <c r="H9" i="9"/>
  <c r="V27" i="11"/>
  <c r="V35" i="11"/>
  <c r="V39" i="11"/>
  <c r="S7" i="11"/>
  <c r="E39" i="9"/>
  <c r="G39" i="9" s="1"/>
  <c r="G41" i="8"/>
  <c r="G8" i="8"/>
  <c r="U15" i="11"/>
  <c r="V17" i="11"/>
  <c r="U19" i="11"/>
  <c r="V21" i="11"/>
  <c r="U23" i="11"/>
  <c r="V25" i="11"/>
  <c r="U27" i="11"/>
  <c r="V29" i="11"/>
  <c r="U31" i="11"/>
  <c r="V33" i="11"/>
  <c r="U35" i="11"/>
  <c r="V37" i="11"/>
  <c r="U39" i="11"/>
  <c r="U44" i="11"/>
  <c r="E45" i="11"/>
  <c r="I7" i="11"/>
  <c r="Q45" i="11"/>
  <c r="V41" i="11"/>
  <c r="K41" i="11"/>
  <c r="K44" i="11"/>
  <c r="F45" i="11"/>
  <c r="E36" i="9"/>
  <c r="G36" i="9" s="1"/>
  <c r="G27" i="9"/>
  <c r="G22" i="8"/>
  <c r="G30" i="8"/>
  <c r="G14" i="8"/>
  <c r="J7" i="11"/>
  <c r="N45" i="11"/>
  <c r="R7" i="11"/>
  <c r="R45" i="11" s="1"/>
  <c r="J8" i="11"/>
  <c r="J9" i="11"/>
  <c r="J10" i="11"/>
  <c r="J11" i="11"/>
  <c r="J12" i="11"/>
  <c r="J13" i="11"/>
  <c r="S15" i="11"/>
  <c r="T15" i="11" s="1"/>
  <c r="I17" i="11"/>
  <c r="U17" i="11" s="1"/>
  <c r="S19" i="11"/>
  <c r="T19" i="11" s="1"/>
  <c r="I21" i="11"/>
  <c r="U21" i="11" s="1"/>
  <c r="S23" i="11"/>
  <c r="T23" i="11" s="1"/>
  <c r="I25" i="11"/>
  <c r="U25" i="11" s="1"/>
  <c r="S27" i="11"/>
  <c r="T27" i="11" s="1"/>
  <c r="I29" i="11"/>
  <c r="U29" i="11" s="1"/>
  <c r="S31" i="11"/>
  <c r="T31" i="11" s="1"/>
  <c r="I33" i="11"/>
  <c r="U33" i="11" s="1"/>
  <c r="S35" i="11"/>
  <c r="T35" i="11" s="1"/>
  <c r="I37" i="11"/>
  <c r="U37" i="11" s="1"/>
  <c r="S39" i="11"/>
  <c r="T39" i="11" s="1"/>
  <c r="U43" i="11"/>
  <c r="V43" i="11"/>
  <c r="K43" i="11"/>
  <c r="R44" i="11"/>
  <c r="G40" i="8"/>
  <c r="F44" i="8"/>
  <c r="G44" i="8" s="1"/>
  <c r="G33" i="8"/>
  <c r="G37" i="8"/>
  <c r="G7" i="8"/>
  <c r="G19" i="8"/>
  <c r="J14" i="11"/>
  <c r="J16" i="11"/>
  <c r="J18" i="11"/>
  <c r="J20" i="11"/>
  <c r="J22" i="11"/>
  <c r="J24" i="11"/>
  <c r="J26" i="11"/>
  <c r="J28" i="11"/>
  <c r="J30" i="11"/>
  <c r="J32" i="11"/>
  <c r="J34" i="11"/>
  <c r="J36" i="11"/>
  <c r="J38" i="11"/>
  <c r="J40" i="11"/>
  <c r="H46" i="10"/>
  <c r="I46" i="10" s="1"/>
  <c r="G9" i="8"/>
  <c r="G10" i="8"/>
  <c r="G45" i="11"/>
  <c r="I41" i="11"/>
  <c r="U41" i="11" s="1"/>
  <c r="I42" i="11"/>
  <c r="U42" i="11" s="1"/>
  <c r="H18" i="9"/>
  <c r="G24" i="8"/>
  <c r="G34" i="8"/>
  <c r="G17" i="8"/>
  <c r="S42" i="11"/>
  <c r="T42" i="11" s="1"/>
  <c r="S44" i="11"/>
  <c r="T44" i="11" s="1"/>
  <c r="H27" i="9"/>
  <c r="H38" i="9"/>
  <c r="H50" i="9"/>
  <c r="E57" i="9" l="1"/>
  <c r="G57" i="9" s="1"/>
  <c r="G18" i="9"/>
  <c r="F57" i="9"/>
  <c r="H57" i="9" s="1"/>
  <c r="V32" i="11"/>
  <c r="K32" i="11"/>
  <c r="V16" i="11"/>
  <c r="K16" i="11"/>
  <c r="K11" i="11"/>
  <c r="V11" i="11"/>
  <c r="V30" i="11"/>
  <c r="K30" i="11"/>
  <c r="K10" i="11"/>
  <c r="V10" i="11"/>
  <c r="I45" i="11"/>
  <c r="U7" i="11"/>
  <c r="U45" i="11" s="1"/>
  <c r="K9" i="11"/>
  <c r="V9" i="11"/>
  <c r="V23" i="11"/>
  <c r="V19" i="11"/>
  <c r="V40" i="11"/>
  <c r="K40" i="11"/>
  <c r="V24" i="11"/>
  <c r="K24" i="11"/>
  <c r="V38" i="11"/>
  <c r="K38" i="11"/>
  <c r="V22" i="11"/>
  <c r="K22" i="11"/>
  <c r="V14" i="11"/>
  <c r="K14" i="11"/>
  <c r="V42" i="11"/>
  <c r="V31" i="11"/>
  <c r="V36" i="11"/>
  <c r="K36" i="11"/>
  <c r="V28" i="11"/>
  <c r="K28" i="11"/>
  <c r="V20" i="11"/>
  <c r="K20" i="11"/>
  <c r="K13" i="11"/>
  <c r="V13" i="11"/>
  <c r="K7" i="11"/>
  <c r="J45" i="11"/>
  <c r="K45" i="11" s="1"/>
  <c r="V7" i="11"/>
  <c r="V34" i="11"/>
  <c r="K34" i="11"/>
  <c r="V26" i="11"/>
  <c r="K26" i="11"/>
  <c r="V18" i="11"/>
  <c r="K18" i="11"/>
  <c r="K12" i="11"/>
  <c r="V12" i="11"/>
  <c r="K8" i="11"/>
  <c r="V8" i="11"/>
  <c r="S45" i="11"/>
  <c r="T45" i="11" s="1"/>
  <c r="T7" i="11"/>
  <c r="V44" i="11"/>
  <c r="V15" i="11"/>
  <c r="V45" i="11" l="1"/>
</calcChain>
</file>

<file path=xl/sharedStrings.xml><?xml version="1.0" encoding="utf-8"?>
<sst xmlns="http://schemas.openxmlformats.org/spreadsheetml/2006/main" count="367" uniqueCount="150">
  <si>
    <t>SHG Bank Linkage Programme   (As on 30.09.24)</t>
  </si>
  <si>
    <t>(Rs.in Crore)</t>
  </si>
  <si>
    <t>Sl. No</t>
  </si>
  <si>
    <t>Name of the District</t>
  </si>
  <si>
    <t>Target</t>
  </si>
  <si>
    <t>Achievement</t>
  </si>
  <si>
    <t>%</t>
  </si>
  <si>
    <t>No.of SHGs</t>
  </si>
  <si>
    <t>Amount</t>
  </si>
  <si>
    <t>7 = 6/4 * 100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</si>
  <si>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</si>
  <si>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</si>
  <si>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</si>
  <si>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</si>
  <si>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</si>
  <si>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</si>
  <si>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</si>
  <si>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</si>
  <si>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</si>
  <si>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</si>
  <si>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Kanniyakumari</t>
  </si>
  <si>
    <t>Karur</t>
  </si>
  <si>
    <t>Krishnagiri</t>
  </si>
  <si>
    <t>Madurai</t>
  </si>
  <si>
    <t>Mayiladuthurai</t>
  </si>
  <si>
    <t>Nagapattinam</t>
  </si>
  <si>
    <t>Namakkal</t>
  </si>
  <si>
    <t>Perambalur</t>
  </si>
  <si>
    <t>Pudukkottai</t>
  </si>
  <si>
    <t>Ramanathapuram</t>
  </si>
  <si>
    <t>Ranipet</t>
  </si>
  <si>
    <t>Salem</t>
  </si>
  <si>
    <t>Sivagangai</t>
  </si>
  <si>
    <t>Tenkasi</t>
  </si>
  <si>
    <t>Thanjavur</t>
  </si>
  <si>
    <t>The Nilgiris</t>
  </si>
  <si>
    <t>Theni</t>
  </si>
  <si>
    <t>Thoothukkudi</t>
  </si>
  <si>
    <t>Tiruchirappalli</t>
  </si>
  <si>
    <t>Tirunelveli</t>
  </si>
  <si>
    <t>Tirupathur</t>
  </si>
  <si>
    <t>Tiruppur</t>
  </si>
  <si>
    <t>Tiruvallur</t>
  </si>
  <si>
    <t>Tiruvannamalai</t>
  </si>
  <si>
    <t>Tiruvarur</t>
  </si>
  <si>
    <t>Vellore</t>
  </si>
  <si>
    <t>Vilupuram</t>
  </si>
  <si>
    <t>Virudhunagar</t>
  </si>
  <si>
    <t>Grand Total</t>
  </si>
  <si>
    <t>Total</t>
  </si>
  <si>
    <t>Amount
 in Cr</t>
  </si>
  <si>
    <t>No. of SHGs</t>
  </si>
  <si>
    <t>Amount Disbursed</t>
  </si>
  <si>
    <t>% Achievement</t>
  </si>
  <si>
    <t>No. of PLFs</t>
  </si>
  <si>
    <t xml:space="preserve"> PLF Bulk Loan for the year 2024-25  (As on 30.09.24)</t>
  </si>
  <si>
    <t>No of 
PLFs</t>
  </si>
  <si>
    <t>Name of the districts</t>
  </si>
  <si>
    <t>(Rs. In Crore)</t>
  </si>
  <si>
    <t>Sl. No.</t>
  </si>
  <si>
    <t xml:space="preserve">Target </t>
  </si>
  <si>
    <t>CM Achievement</t>
  </si>
  <si>
    <t>Achivement</t>
  </si>
  <si>
    <t xml:space="preserve">Target SHGs for CGFMU </t>
  </si>
  <si>
    <t>Amount @15 lakhs per SHG</t>
  </si>
  <si>
    <t>Amount    %</t>
  </si>
  <si>
    <t>Credit Guarantee Fund for Micro Unit Details  (As on 30.09.24)</t>
  </si>
  <si>
    <t>SHG - BLP  Bankwise Achievement as on 30.09.2024</t>
  </si>
  <si>
    <t>(Rs. In crore)</t>
  </si>
  <si>
    <t>Name of the Bank</t>
  </si>
  <si>
    <t>TARGET</t>
  </si>
  <si>
    <t>ACHIEVEMENT</t>
  </si>
  <si>
    <t>ACHIEVEMENT %</t>
  </si>
  <si>
    <t>No</t>
  </si>
  <si>
    <t xml:space="preserve">Amount </t>
  </si>
  <si>
    <t>I</t>
  </si>
  <si>
    <t>Nationalised Banks</t>
  </si>
  <si>
    <t>Indian Bank + Alahabad Bank</t>
  </si>
  <si>
    <t>Indian Overseas Bank</t>
  </si>
  <si>
    <t>State Bank of India</t>
  </si>
  <si>
    <t>Canara Bank + Syndicate Bank</t>
  </si>
  <si>
    <t>Bank of India</t>
  </si>
  <si>
    <t>Punjab and Sindh Bank</t>
  </si>
  <si>
    <t>Central Bank of India</t>
  </si>
  <si>
    <t>Union Bank of India +Andhra Bank +Corporation Bank</t>
  </si>
  <si>
    <t>Bank of Baroda +Vijaya Bank + Dena Bank</t>
  </si>
  <si>
    <t>UCO Bank</t>
  </si>
  <si>
    <t>Bank of Maharashtra</t>
  </si>
  <si>
    <t>Sub Total</t>
  </si>
  <si>
    <t>II</t>
  </si>
  <si>
    <t>Private Sector Banks</t>
  </si>
  <si>
    <t>ICICI Bank</t>
  </si>
  <si>
    <t>IDBI Bank</t>
  </si>
  <si>
    <t>HDFC Bank</t>
  </si>
  <si>
    <t>RBL Bank</t>
  </si>
  <si>
    <t>City Union Bank</t>
  </si>
  <si>
    <t>Tamilnadu Mercantile Bank</t>
  </si>
  <si>
    <t>Yes Bank</t>
  </si>
  <si>
    <t>Karur Vysya Bank</t>
  </si>
  <si>
    <t>Lakshmi Vilas Bank</t>
  </si>
  <si>
    <t>Axis Bank</t>
  </si>
  <si>
    <t>South Indian Bank</t>
  </si>
  <si>
    <t>Federal Bank</t>
  </si>
  <si>
    <t>Dhanalaksahmi Bank</t>
  </si>
  <si>
    <t>Catholic Syrian Bank</t>
  </si>
  <si>
    <t>Karnataka Bank</t>
  </si>
  <si>
    <t>IDFC</t>
  </si>
  <si>
    <t>III</t>
  </si>
  <si>
    <t>Regional Rural Bank</t>
  </si>
  <si>
    <t>Tamilnadu Grama Bank</t>
  </si>
  <si>
    <t>IV</t>
  </si>
  <si>
    <t>Co-operative Bank</t>
  </si>
  <si>
    <t>DCCB</t>
  </si>
  <si>
    <t xml:space="preserve">PACCS </t>
  </si>
  <si>
    <t>UCB</t>
  </si>
  <si>
    <t>UCCS</t>
  </si>
  <si>
    <t>LAMPS</t>
  </si>
  <si>
    <t>Repco Bank</t>
  </si>
  <si>
    <t>Nicholson Bank</t>
  </si>
  <si>
    <t>V</t>
  </si>
  <si>
    <t>Others (Specify if any)</t>
  </si>
  <si>
    <t>Tamilnadu Industrial co operative Bank</t>
  </si>
  <si>
    <t>ESAF</t>
  </si>
  <si>
    <t>Ujivan</t>
  </si>
  <si>
    <t>Bandhan Bank</t>
  </si>
  <si>
    <t>Suryodaya</t>
  </si>
  <si>
    <t>Equitas Bank</t>
  </si>
  <si>
    <t>SHG - BLP loan application pending position - Bankwise (as on 30.09.2024)(Rural and Urban)</t>
  </si>
  <si>
    <t>(Rs. in Lakh)</t>
  </si>
  <si>
    <t>Punjab National Bank + Oriental Bank of Commerce &amp;  UBI</t>
  </si>
  <si>
    <t>Rathnakar Bank</t>
  </si>
  <si>
    <t>Amt in (Crore)</t>
  </si>
  <si>
    <t>SHG BLP : 2022-23 Weekly Achievement 2024-25   (As on 30.09.24)</t>
  </si>
  <si>
    <t>Name of the  District</t>
  </si>
  <si>
    <t xml:space="preserve"> Rural</t>
  </si>
  <si>
    <t>Urban</t>
  </si>
  <si>
    <t xml:space="preserve">% of Rural Ach. </t>
  </si>
  <si>
    <t>% of Urban Ach.</t>
  </si>
  <si>
    <t>Mathi</t>
  </si>
  <si>
    <t>Non- Mathi</t>
  </si>
  <si>
    <t>No. of SHG</t>
  </si>
  <si>
    <t>11 = 10/24*100</t>
  </si>
  <si>
    <t>22 = 21/24*100</t>
  </si>
  <si>
    <t>23 = 9+20</t>
  </si>
  <si>
    <t>24 = 10+21</t>
  </si>
  <si>
    <t>Union Bank of India</t>
  </si>
  <si>
    <t>Punjab National Bank</t>
  </si>
  <si>
    <t>Bank of Baroda</t>
  </si>
  <si>
    <t>Canara Bank</t>
  </si>
  <si>
    <t>Indian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</si>
</sst>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0.0000"/>
    <numFmt numFmtId="166" formatCode="_ * #,##0_ ;_ * \-#,##0_ ;_ * &quot;-&quot;??_ ;_ @_ "/>
    <numFmt numFmtId="167" formatCode="_ * #,##0.00_ ;_ * \-#,##0.00_ ;_ * &quot;-&quot;??.00_ ;_ @_ 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rgb="FF000000"/>
      <name val="Verdana"/>
      <family val="2"/>
    </font>
    <font>
      <sz val="11"/>
      <name val="Calibri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11"/>
      <color rgb="FF000000"/>
      <name val="Verdana"/>
      <family val="2"/>
    </font>
    <font>
      <sz val="12"/>
      <color rgb="FF000000"/>
      <name val="Verdana"/>
      <family val="2"/>
    </font>
    <font>
      <sz val="11"/>
      <color theme="1"/>
      <name val="Calibri"/>
      <family val="2"/>
    </font>
    <font>
      <b/>
      <sz val="14"/>
      <color rgb="FF000000"/>
      <name val="Verdana"/>
      <family val="2"/>
    </font>
    <font>
      <b/>
      <sz val="9"/>
      <color rgb="FF000000"/>
      <name val="Verdana"/>
      <family val="2"/>
    </font>
    <font>
      <b/>
      <sz val="11"/>
      <color theme="1"/>
      <name val="Verdana"/>
      <family val="2"/>
    </font>
    <font>
      <b/>
      <u/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10"/>
      <color theme="1"/>
      <name val="Verdana"/>
      <family val="2"/>
    </font>
    <font>
      <sz val="13"/>
      <color rgb="FF000000"/>
      <name val="Verdana"/>
      <family val="2"/>
    </font>
    <font>
      <b/>
      <sz val="13"/>
      <color rgb="FF000000"/>
      <name val="Verdana"/>
      <family val="2"/>
    </font>
    <font>
      <b/>
      <sz val="10"/>
      <color rgb="FF000000"/>
      <name val="Verdana"/>
      <family val="2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theme="1"/>
      <name val="Verdana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5A6BD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3" fillId="0" borderId="0"/>
  </cellStyleXfs>
  <cellXfs count="265">
    <xf numFmtId="0" fontId="0" fillId="0" borderId="0" xfId="0"/>
    <xf numFmtId="0" fontId="3" fillId="0" borderId="0" xfId="0" applyFont="1"/>
    <xf numFmtId="0" fontId="1" fillId="2" borderId="6" xfId="0" applyFont="1" applyFill="1" applyBorder="1" applyAlignment="1">
      <alignment horizontal="left" vertical="center" wrapText="1"/>
    </xf>
    <xf numFmtId="1" fontId="8" fillId="0" borderId="6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1" fontId="8" fillId="0" borderId="3" xfId="0" applyNumberFormat="1" applyFont="1" applyBorder="1" applyAlignment="1">
      <alignment horizontal="right" vertical="top"/>
    </xf>
    <xf numFmtId="2" fontId="8" fillId="0" borderId="5" xfId="0" applyNumberFormat="1" applyFont="1" applyBorder="1" applyAlignment="1">
      <alignment horizontal="right" vertical="top"/>
    </xf>
    <xf numFmtId="1" fontId="5" fillId="2" borderId="6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13" fillId="2" borderId="0" xfId="0" applyNumberFormat="1" applyFont="1" applyFill="1" applyAlignment="1">
      <alignment horizontal="right" vertical="center" wrapText="1"/>
    </xf>
    <xf numFmtId="2" fontId="13" fillId="2" borderId="0" xfId="0" applyNumberFormat="1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/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left" vertical="center" wrapText="1"/>
    </xf>
    <xf numFmtId="1" fontId="4" fillId="2" borderId="0" xfId="0" applyNumberFormat="1" applyFont="1" applyFill="1" applyAlignment="1">
      <alignment horizontal="right" vertical="center" wrapText="1"/>
    </xf>
    <xf numFmtId="2" fontId="4" fillId="2" borderId="0" xfId="0" applyNumberFormat="1" applyFont="1" applyFill="1" applyAlignment="1">
      <alignment horizontal="right" vertical="center" wrapText="1"/>
    </xf>
    <xf numFmtId="1" fontId="1" fillId="2" borderId="6" xfId="0" applyNumberFormat="1" applyFont="1" applyFill="1" applyBorder="1" applyAlignment="1">
      <alignment horizontal="right" vertical="center" wrapText="1"/>
    </xf>
    <xf numFmtId="1" fontId="13" fillId="3" borderId="0" xfId="0" applyNumberFormat="1" applyFont="1" applyFill="1" applyAlignment="1">
      <alignment horizontal="right" vertical="center" wrapText="1"/>
    </xf>
    <xf numFmtId="2" fontId="13" fillId="3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1" fontId="4" fillId="3" borderId="0" xfId="0" applyNumberFormat="1" applyFont="1" applyFill="1" applyAlignment="1">
      <alignment horizontal="right" vertical="center"/>
    </xf>
    <xf numFmtId="2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 wrapText="1"/>
    </xf>
    <xf numFmtId="0" fontId="17" fillId="3" borderId="0" xfId="0" applyFont="1" applyFill="1"/>
    <xf numFmtId="0" fontId="18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" fontId="4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1" fontId="10" fillId="2" borderId="0" xfId="0" applyNumberFormat="1" applyFont="1" applyFill="1" applyAlignment="1">
      <alignment vertical="center"/>
    </xf>
    <xf numFmtId="1" fontId="10" fillId="2" borderId="0" xfId="0" applyNumberFormat="1" applyFont="1" applyFill="1"/>
    <xf numFmtId="1" fontId="10" fillId="0" borderId="0" xfId="0" applyNumberFormat="1" applyFont="1"/>
    <xf numFmtId="0" fontId="13" fillId="2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center" wrapText="1"/>
    </xf>
    <xf numFmtId="1" fontId="4" fillId="2" borderId="11" xfId="0" applyNumberFormat="1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1" fontId="4" fillId="2" borderId="11" xfId="0" applyNumberFormat="1" applyFont="1" applyFill="1" applyBorder="1" applyAlignment="1">
      <alignment horizontal="right" vertical="center" wrapText="1"/>
    </xf>
    <xf numFmtId="2" fontId="4" fillId="2" borderId="11" xfId="0" applyNumberFormat="1" applyFont="1" applyFill="1" applyBorder="1" applyAlignment="1">
      <alignment horizontal="righ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right" vertical="center" wrapText="1"/>
    </xf>
    <xf numFmtId="1" fontId="13" fillId="2" borderId="11" xfId="0" applyNumberFormat="1" applyFont="1" applyFill="1" applyBorder="1" applyAlignment="1">
      <alignment horizontal="right" vertical="center" wrapText="1"/>
    </xf>
    <xf numFmtId="2" fontId="13" fillId="2" borderId="11" xfId="0" applyNumberFormat="1" applyFont="1" applyFill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left" vertical="center" wrapText="1"/>
    </xf>
    <xf numFmtId="1" fontId="4" fillId="3" borderId="11" xfId="0" applyNumberFormat="1" applyFont="1" applyFill="1" applyBorder="1" applyAlignment="1">
      <alignment horizontal="right" vertical="center" wrapText="1"/>
    </xf>
    <xf numFmtId="2" fontId="4" fillId="3" borderId="11" xfId="0" applyNumberFormat="1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right" vertical="center" wrapText="1"/>
    </xf>
    <xf numFmtId="1" fontId="13" fillId="3" borderId="11" xfId="0" applyNumberFormat="1" applyFont="1" applyFill="1" applyBorder="1" applyAlignment="1">
      <alignment horizontal="right" vertical="center" wrapText="1"/>
    </xf>
    <xf numFmtId="2" fontId="13" fillId="3" borderId="11" xfId="0" applyNumberFormat="1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4" fillId="2" borderId="0" xfId="1" applyFont="1" applyFill="1" applyAlignment="1">
      <alignment wrapText="1"/>
    </xf>
    <xf numFmtId="0" fontId="23" fillId="0" borderId="0" xfId="1"/>
    <xf numFmtId="0" fontId="1" fillId="2" borderId="0" xfId="1" applyFont="1" applyFill="1" applyAlignment="1">
      <alignment wrapText="1"/>
    </xf>
    <xf numFmtId="1" fontId="7" fillId="2" borderId="0" xfId="1" applyNumberFormat="1" applyFont="1" applyFill="1" applyAlignment="1">
      <alignment horizontal="center" wrapText="1"/>
    </xf>
    <xf numFmtId="0" fontId="1" fillId="2" borderId="6" xfId="1" applyFont="1" applyFill="1" applyBorder="1" applyAlignment="1">
      <alignment horizontal="center" wrapText="1"/>
    </xf>
    <xf numFmtId="0" fontId="1" fillId="2" borderId="6" xfId="1" applyFont="1" applyFill="1" applyBorder="1" applyAlignment="1">
      <alignment horizontal="left" vertical="center" wrapText="1"/>
    </xf>
    <xf numFmtId="2" fontId="4" fillId="2" borderId="0" xfId="1" applyNumberFormat="1" applyFont="1" applyFill="1" applyAlignment="1">
      <alignment wrapText="1"/>
    </xf>
    <xf numFmtId="0" fontId="1" fillId="2" borderId="6" xfId="1" applyFont="1" applyFill="1" applyBorder="1" applyAlignment="1">
      <alignment wrapText="1"/>
    </xf>
    <xf numFmtId="1" fontId="4" fillId="2" borderId="0" xfId="1" applyNumberFormat="1" applyFont="1" applyFill="1" applyAlignment="1">
      <alignment wrapText="1"/>
    </xf>
    <xf numFmtId="0" fontId="4" fillId="3" borderId="0" xfId="1" applyFont="1" applyFill="1" applyAlignment="1">
      <alignment wrapText="1"/>
    </xf>
    <xf numFmtId="0" fontId="10" fillId="3" borderId="0" xfId="1" applyFont="1" applyFill="1"/>
    <xf numFmtId="0" fontId="5" fillId="2" borderId="0" xfId="1" applyFont="1" applyFill="1" applyAlignment="1">
      <alignment wrapText="1"/>
    </xf>
    <xf numFmtId="0" fontId="20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wrapText="1"/>
    </xf>
    <xf numFmtId="43" fontId="4" fillId="2" borderId="0" xfId="1" applyNumberFormat="1" applyFont="1" applyFill="1" applyAlignment="1">
      <alignment wrapText="1"/>
    </xf>
    <xf numFmtId="166" fontId="4" fillId="2" borderId="0" xfId="1" applyNumberFormat="1" applyFont="1" applyFill="1" applyAlignment="1">
      <alignment wrapText="1"/>
    </xf>
    <xf numFmtId="164" fontId="4" fillId="2" borderId="0" xfId="1" applyNumberFormat="1" applyFont="1" applyFill="1" applyAlignment="1">
      <alignment wrapText="1"/>
    </xf>
    <xf numFmtId="0" fontId="1" fillId="2" borderId="0" xfId="1" applyFont="1" applyFill="1" applyAlignment="1">
      <alignment horizontal="center" wrapText="1"/>
    </xf>
    <xf numFmtId="3" fontId="1" fillId="4" borderId="16" xfId="0" applyNumberFormat="1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3" fontId="1" fillId="4" borderId="18" xfId="0" applyNumberFormat="1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165" fontId="1" fillId="2" borderId="0" xfId="1" applyNumberFormat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/>
    <xf numFmtId="165" fontId="4" fillId="2" borderId="0" xfId="1" applyNumberFormat="1" applyFont="1" applyFill="1" applyAlignment="1">
      <alignment horizontal="center" wrapText="1"/>
    </xf>
    <xf numFmtId="0" fontId="4" fillId="2" borderId="0" xfId="1" applyFont="1" applyFill="1"/>
    <xf numFmtId="165" fontId="4" fillId="2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1" fontId="9" fillId="0" borderId="3" xfId="1" applyNumberFormat="1" applyFont="1" applyBorder="1" applyAlignment="1">
      <alignment horizontal="right"/>
    </xf>
    <xf numFmtId="2" fontId="9" fillId="0" borderId="5" xfId="1" applyNumberFormat="1" applyFont="1" applyBorder="1" applyAlignment="1">
      <alignment horizontal="right"/>
    </xf>
    <xf numFmtId="1" fontId="13" fillId="2" borderId="0" xfId="1" applyNumberFormat="1" applyFont="1" applyFill="1" applyAlignment="1">
      <alignment horizontal="right" vertical="center" wrapText="1"/>
    </xf>
    <xf numFmtId="2" fontId="13" fillId="2" borderId="0" xfId="1" applyNumberFormat="1" applyFont="1" applyFill="1" applyAlignment="1">
      <alignment horizontal="right" vertical="center" wrapText="1"/>
    </xf>
    <xf numFmtId="165" fontId="23" fillId="0" borderId="0" xfId="1" applyNumberFormat="1"/>
    <xf numFmtId="0" fontId="1" fillId="0" borderId="0" xfId="1" applyFont="1" applyAlignment="1">
      <alignment wrapText="1"/>
    </xf>
    <xf numFmtId="0" fontId="1" fillId="0" borderId="0" xfId="1" applyFont="1"/>
    <xf numFmtId="0" fontId="2" fillId="0" borderId="1" xfId="1" applyFont="1" applyBorder="1" applyAlignment="1">
      <alignment horizontal="center" vertical="center" wrapText="1"/>
    </xf>
    <xf numFmtId="1" fontId="6" fillId="2" borderId="6" xfId="1" applyNumberFormat="1" applyFont="1" applyFill="1" applyBorder="1" applyAlignment="1">
      <alignment horizont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1" fontId="12" fillId="2" borderId="6" xfId="1" applyNumberFormat="1" applyFont="1" applyFill="1" applyBorder="1" applyAlignment="1">
      <alignment horizontal="center" vertical="center" wrapText="1"/>
    </xf>
    <xf numFmtId="1" fontId="6" fillId="2" borderId="0" xfId="1" applyNumberFormat="1" applyFont="1" applyFill="1" applyAlignment="1">
      <alignment horizontal="center" wrapText="1"/>
    </xf>
    <xf numFmtId="0" fontId="20" fillId="0" borderId="0" xfId="1" applyFont="1" applyAlignment="1">
      <alignment wrapText="1"/>
    </xf>
    <xf numFmtId="0" fontId="20" fillId="0" borderId="0" xfId="1" applyFont="1"/>
    <xf numFmtId="1" fontId="9" fillId="0" borderId="5" xfId="1" applyNumberFormat="1" applyFont="1" applyBorder="1" applyAlignment="1">
      <alignment horizontal="right"/>
    </xf>
    <xf numFmtId="2" fontId="9" fillId="3" borderId="6" xfId="1" applyNumberFormat="1" applyFont="1" applyFill="1" applyBorder="1" applyAlignment="1">
      <alignment horizontal="right"/>
    </xf>
    <xf numFmtId="2" fontId="9" fillId="2" borderId="6" xfId="1" applyNumberFormat="1" applyFont="1" applyFill="1" applyBorder="1" applyAlignment="1">
      <alignment wrapText="1"/>
    </xf>
    <xf numFmtId="1" fontId="1" fillId="2" borderId="6" xfId="1" applyNumberFormat="1" applyFont="1" applyFill="1" applyBorder="1" applyAlignment="1">
      <alignment vertical="center" wrapText="1"/>
    </xf>
    <xf numFmtId="1" fontId="9" fillId="3" borderId="3" xfId="1" applyNumberFormat="1" applyFont="1" applyFill="1" applyBorder="1" applyAlignment="1">
      <alignment horizontal="right"/>
    </xf>
    <xf numFmtId="2" fontId="9" fillId="3" borderId="3" xfId="1" applyNumberFormat="1" applyFont="1" applyFill="1" applyBorder="1" applyAlignment="1">
      <alignment horizontal="right"/>
    </xf>
    <xf numFmtId="1" fontId="9" fillId="0" borderId="6" xfId="1" applyNumberFormat="1" applyFont="1" applyBorder="1"/>
    <xf numFmtId="2" fontId="9" fillId="0" borderId="6" xfId="1" applyNumberFormat="1" applyFont="1" applyBorder="1"/>
    <xf numFmtId="0" fontId="9" fillId="3" borderId="3" xfId="1" applyFont="1" applyFill="1" applyBorder="1" applyAlignment="1">
      <alignment horizontal="right"/>
    </xf>
    <xf numFmtId="0" fontId="9" fillId="0" borderId="6" xfId="1" applyFont="1" applyBorder="1"/>
    <xf numFmtId="0" fontId="2" fillId="2" borderId="6" xfId="1" applyFont="1" applyFill="1" applyBorder="1" applyAlignment="1">
      <alignment wrapText="1"/>
    </xf>
    <xf numFmtId="1" fontId="2" fillId="2" borderId="1" xfId="1" applyNumberFormat="1" applyFont="1" applyFill="1" applyBorder="1" applyAlignment="1">
      <alignment wrapText="1"/>
    </xf>
    <xf numFmtId="2" fontId="2" fillId="2" borderId="1" xfId="1" applyNumberFormat="1" applyFont="1" applyFill="1" applyBorder="1" applyAlignment="1">
      <alignment wrapText="1"/>
    </xf>
    <xf numFmtId="1" fontId="5" fillId="2" borderId="6" xfId="1" applyNumberFormat="1" applyFont="1" applyFill="1" applyBorder="1" applyAlignment="1">
      <alignment vertical="center" wrapText="1"/>
    </xf>
    <xf numFmtId="0" fontId="9" fillId="3" borderId="6" xfId="1" applyFont="1" applyFill="1" applyBorder="1" applyAlignment="1">
      <alignment horizontal="right"/>
    </xf>
    <xf numFmtId="2" fontId="9" fillId="3" borderId="1" xfId="1" applyNumberFormat="1" applyFont="1" applyFill="1" applyBorder="1" applyAlignment="1">
      <alignment horizontal="right"/>
    </xf>
    <xf numFmtId="2" fontId="9" fillId="0" borderId="3" xfId="1" applyNumberFormat="1" applyFont="1" applyBorder="1" applyAlignment="1">
      <alignment horizontal="right"/>
    </xf>
    <xf numFmtId="0" fontId="9" fillId="0" borderId="1" xfId="1" applyFont="1" applyBorder="1"/>
    <xf numFmtId="1" fontId="9" fillId="2" borderId="6" xfId="1" applyNumberFormat="1" applyFont="1" applyFill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top"/>
    </xf>
    <xf numFmtId="1" fontId="1" fillId="0" borderId="6" xfId="0" applyNumberFormat="1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right" vertical="top"/>
    </xf>
    <xf numFmtId="0" fontId="5" fillId="0" borderId="6" xfId="0" applyFont="1" applyBorder="1" applyAlignment="1">
      <alignment vertical="center" wrapText="1"/>
    </xf>
    <xf numFmtId="1" fontId="5" fillId="0" borderId="6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2" fontId="1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left" vertical="center" wrapText="1"/>
    </xf>
    <xf numFmtId="0" fontId="15" fillId="3" borderId="11" xfId="1" applyFont="1" applyFill="1" applyBorder="1" applyAlignment="1">
      <alignment horizontal="left"/>
    </xf>
    <xf numFmtId="1" fontId="4" fillId="2" borderId="11" xfId="1" applyNumberFormat="1" applyFont="1" applyFill="1" applyBorder="1" applyAlignment="1">
      <alignment horizontal="right" vertical="center" wrapText="1"/>
    </xf>
    <xf numFmtId="2" fontId="4" fillId="2" borderId="11" xfId="1" applyNumberFormat="1" applyFont="1" applyFill="1" applyBorder="1" applyAlignment="1">
      <alignment horizontal="right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left" vertical="center" wrapText="1"/>
    </xf>
    <xf numFmtId="1" fontId="8" fillId="3" borderId="11" xfId="1" applyNumberFormat="1" applyFont="1" applyFill="1" applyBorder="1"/>
    <xf numFmtId="2" fontId="8" fillId="3" borderId="11" xfId="1" applyNumberFormat="1" applyFont="1" applyFill="1" applyBorder="1"/>
    <xf numFmtId="1" fontId="4" fillId="2" borderId="11" xfId="1" applyNumberFormat="1" applyFont="1" applyFill="1" applyBorder="1" applyAlignment="1">
      <alignment vertical="center" wrapText="1"/>
    </xf>
    <xf numFmtId="2" fontId="4" fillId="2" borderId="11" xfId="1" applyNumberFormat="1" applyFont="1" applyFill="1" applyBorder="1" applyAlignment="1">
      <alignment vertical="center" wrapText="1"/>
    </xf>
    <xf numFmtId="0" fontId="15" fillId="2" borderId="11" xfId="1" applyFont="1" applyFill="1" applyBorder="1" applyAlignment="1">
      <alignment horizontal="right" vertical="center" wrapText="1"/>
    </xf>
    <xf numFmtId="1" fontId="15" fillId="2" borderId="11" xfId="1" applyNumberFormat="1" applyFont="1" applyFill="1" applyBorder="1" applyAlignment="1">
      <alignment vertical="center" wrapText="1"/>
    </xf>
    <xf numFmtId="2" fontId="15" fillId="2" borderId="11" xfId="1" applyNumberFormat="1" applyFont="1" applyFill="1" applyBorder="1" applyAlignment="1">
      <alignment vertical="center" wrapText="1"/>
    </xf>
    <xf numFmtId="1" fontId="13" fillId="2" borderId="11" xfId="1" applyNumberFormat="1" applyFont="1" applyFill="1" applyBorder="1" applyAlignment="1">
      <alignment vertical="center" wrapText="1"/>
    </xf>
    <xf numFmtId="0" fontId="13" fillId="2" borderId="11" xfId="1" applyFont="1" applyFill="1" applyBorder="1" applyAlignment="1">
      <alignment horizontal="left" vertical="center" wrapText="1"/>
    </xf>
    <xf numFmtId="0" fontId="15" fillId="3" borderId="11" xfId="1" applyFont="1" applyFill="1" applyBorder="1"/>
    <xf numFmtId="0" fontId="8" fillId="2" borderId="11" xfId="1" applyFont="1" applyFill="1" applyBorder="1" applyAlignment="1">
      <alignment horizontal="left" vertical="center" wrapText="1"/>
    </xf>
    <xf numFmtId="1" fontId="9" fillId="0" borderId="11" xfId="1" applyNumberFormat="1" applyFont="1" applyBorder="1"/>
    <xf numFmtId="2" fontId="9" fillId="0" borderId="11" xfId="1" applyNumberFormat="1" applyFont="1" applyBorder="1"/>
    <xf numFmtId="0" fontId="8" fillId="2" borderId="11" xfId="1" applyFont="1" applyFill="1" applyBorder="1" applyAlignment="1">
      <alignment horizontal="left" wrapText="1"/>
    </xf>
    <xf numFmtId="0" fontId="13" fillId="2" borderId="11" xfId="1" applyFont="1" applyFill="1" applyBorder="1" applyAlignment="1">
      <alignment horizontal="right" vertical="center" wrapText="1"/>
    </xf>
    <xf numFmtId="2" fontId="13" fillId="2" borderId="11" xfId="1" applyNumberFormat="1" applyFont="1" applyFill="1" applyBorder="1" applyAlignment="1">
      <alignment vertical="center" wrapText="1"/>
    </xf>
    <xf numFmtId="0" fontId="9" fillId="0" borderId="11" xfId="1" applyFont="1" applyBorder="1"/>
    <xf numFmtId="0" fontId="8" fillId="2" borderId="11" xfId="1" applyFont="1" applyFill="1" applyBorder="1" applyAlignment="1">
      <alignment horizontal="left"/>
    </xf>
    <xf numFmtId="0" fontId="2" fillId="2" borderId="1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1" fontId="7" fillId="2" borderId="11" xfId="1" applyNumberFormat="1" applyFont="1" applyFill="1" applyBorder="1" applyAlignment="1">
      <alignment horizontal="center" wrapText="1"/>
    </xf>
    <xf numFmtId="1" fontId="7" fillId="2" borderId="11" xfId="1" applyNumberFormat="1" applyFont="1" applyFill="1" applyBorder="1" applyAlignment="1">
      <alignment horizontal="center" vertical="center" wrapText="1"/>
    </xf>
    <xf numFmtId="1" fontId="19" fillId="2" borderId="11" xfId="1" applyNumberFormat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wrapText="1"/>
    </xf>
    <xf numFmtId="0" fontId="1" fillId="2" borderId="11" xfId="1" applyFont="1" applyFill="1" applyBorder="1" applyAlignment="1">
      <alignment wrapText="1"/>
    </xf>
    <xf numFmtId="1" fontId="8" fillId="0" borderId="11" xfId="1" applyNumberFormat="1" applyFont="1" applyBorder="1" applyAlignment="1">
      <alignment horizontal="right" vertical="top"/>
    </xf>
    <xf numFmtId="2" fontId="8" fillId="0" borderId="11" xfId="1" applyNumberFormat="1" applyFont="1" applyBorder="1" applyAlignment="1">
      <alignment horizontal="right" vertical="top"/>
    </xf>
    <xf numFmtId="166" fontId="9" fillId="2" borderId="11" xfId="1" applyNumberFormat="1" applyFont="1" applyFill="1" applyBorder="1" applyAlignment="1">
      <alignment horizontal="right" vertical="center" wrapText="1"/>
    </xf>
    <xf numFmtId="167" fontId="9" fillId="2" borderId="11" xfId="1" applyNumberFormat="1" applyFont="1" applyFill="1" applyBorder="1" applyAlignment="1">
      <alignment horizontal="right" vertical="center" wrapText="1"/>
    </xf>
    <xf numFmtId="2" fontId="9" fillId="2" borderId="11" xfId="1" applyNumberFormat="1" applyFont="1" applyFill="1" applyBorder="1" applyAlignment="1">
      <alignment horizontal="right" vertical="center" wrapText="1"/>
    </xf>
    <xf numFmtId="0" fontId="1" fillId="3" borderId="11" xfId="1" applyFont="1" applyFill="1" applyBorder="1" applyAlignment="1">
      <alignment horizont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3" borderId="11" xfId="1" applyFont="1" applyFill="1" applyBorder="1" applyAlignment="1">
      <alignment wrapText="1"/>
    </xf>
    <xf numFmtId="166" fontId="9" fillId="3" borderId="11" xfId="1" applyNumberFormat="1" applyFont="1" applyFill="1" applyBorder="1" applyAlignment="1">
      <alignment horizontal="right" vertical="center" wrapText="1"/>
    </xf>
    <xf numFmtId="167" fontId="9" fillId="3" borderId="11" xfId="1" applyNumberFormat="1" applyFont="1" applyFill="1" applyBorder="1" applyAlignment="1">
      <alignment horizontal="right" vertical="center" wrapText="1"/>
    </xf>
    <xf numFmtId="2" fontId="9" fillId="3" borderId="11" xfId="1" applyNumberFormat="1" applyFont="1" applyFill="1" applyBorder="1" applyAlignment="1">
      <alignment horizontal="right" vertical="center" wrapText="1"/>
    </xf>
    <xf numFmtId="0" fontId="1" fillId="3" borderId="11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vertical="center" wrapText="1"/>
    </xf>
    <xf numFmtId="1" fontId="5" fillId="2" borderId="11" xfId="1" applyNumberFormat="1" applyFont="1" applyFill="1" applyBorder="1" applyAlignment="1">
      <alignment horizontal="right" vertical="center" wrapText="1"/>
    </xf>
    <xf numFmtId="2" fontId="5" fillId="2" borderId="11" xfId="1" applyNumberFormat="1" applyFont="1" applyFill="1" applyBorder="1" applyAlignment="1">
      <alignment horizontal="right" vertical="center" wrapText="1"/>
    </xf>
    <xf numFmtId="2" fontId="2" fillId="2" borderId="1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3" fillId="0" borderId="1" xfId="0" applyFont="1" applyBorder="1"/>
    <xf numFmtId="0" fontId="21" fillId="0" borderId="0" xfId="0" applyFont="1" applyAlignment="1">
      <alignment horizontal="center" vertical="center" wrapText="1"/>
    </xf>
    <xf numFmtId="0" fontId="0" fillId="0" borderId="0" xfId="0"/>
    <xf numFmtId="0" fontId="5" fillId="0" borderId="7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3" xfId="0" applyFont="1" applyBorder="1"/>
    <xf numFmtId="0" fontId="5" fillId="5" borderId="15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5" fillId="6" borderId="15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2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9" xfId="1" applyFont="1" applyBorder="1"/>
    <xf numFmtId="0" fontId="3" fillId="0" borderId="3" xfId="1" applyFont="1" applyBorder="1"/>
    <xf numFmtId="0" fontId="2" fillId="0" borderId="0" xfId="1" applyFont="1" applyAlignment="1">
      <alignment horizontal="center" vertical="center" wrapText="1"/>
    </xf>
    <xf numFmtId="0" fontId="23" fillId="0" borderId="0" xfId="1"/>
    <xf numFmtId="0" fontId="2" fillId="0" borderId="14" xfId="1" applyFont="1" applyBorder="1" applyAlignment="1">
      <alignment horizontal="right" vertical="center" wrapText="1"/>
    </xf>
    <xf numFmtId="0" fontId="3" fillId="0" borderId="14" xfId="1" applyFont="1" applyBorder="1"/>
    <xf numFmtId="0" fontId="2" fillId="0" borderId="15" xfId="1" applyFont="1" applyBorder="1" applyAlignment="1">
      <alignment horizontal="center" vertical="center" wrapText="1"/>
    </xf>
    <xf numFmtId="0" fontId="3" fillId="0" borderId="1" xfId="1" applyFont="1" applyBorder="1"/>
    <xf numFmtId="0" fontId="2" fillId="0" borderId="20" xfId="1" applyFont="1" applyBorder="1" applyAlignment="1">
      <alignment horizontal="center" vertical="center" wrapText="1"/>
    </xf>
    <xf numFmtId="0" fontId="3" fillId="0" borderId="2" xfId="1" applyFont="1" applyBorder="1"/>
    <xf numFmtId="0" fontId="3" fillId="0" borderId="5" xfId="1" applyFont="1" applyBorder="1"/>
    <xf numFmtId="0" fontId="2" fillId="0" borderId="8" xfId="1" applyFont="1" applyBorder="1" applyAlignment="1">
      <alignment horizontal="center" vertical="center" wrapText="1"/>
    </xf>
    <xf numFmtId="0" fontId="3" fillId="0" borderId="8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10" xfId="1" applyFont="1" applyBorder="1"/>
    <xf numFmtId="0" fontId="11" fillId="2" borderId="11" xfId="1" applyFont="1" applyFill="1" applyBorder="1" applyAlignment="1">
      <alignment horizontal="center" vertical="center" wrapText="1"/>
    </xf>
    <xf numFmtId="0" fontId="3" fillId="0" borderId="11" xfId="1" applyFont="1" applyBorder="1"/>
    <xf numFmtId="0" fontId="2" fillId="2" borderId="11" xfId="1" applyFont="1" applyFill="1" applyBorder="1" applyAlignment="1">
      <alignment horizontal="right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1" fontId="2" fillId="2" borderId="11" xfId="1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right" vertical="center"/>
    </xf>
    <xf numFmtId="1" fontId="13" fillId="2" borderId="13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0" fontId="4" fillId="2" borderId="0" xfId="0" applyFont="1" applyFill="1" applyAlignment="1">
      <alignment horizontal="right" vertical="center" wrapText="1"/>
    </xf>
    <xf numFmtId="0" fontId="13" fillId="2" borderId="11" xfId="0" applyFont="1" applyFill="1" applyBorder="1" applyAlignment="1">
      <alignment horizontal="right" vertical="center"/>
    </xf>
    <xf numFmtId="0" fontId="3" fillId="0" borderId="11" xfId="0" applyFont="1" applyBorder="1"/>
    <xf numFmtId="0" fontId="2" fillId="2" borderId="11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wrapText="1"/>
    </xf>
    <xf numFmtId="1" fontId="9" fillId="2" borderId="11" xfId="0" applyNumberFormat="1" applyFont="1" applyFill="1" applyBorder="1" applyAlignment="1">
      <alignment horizontal="right" vertical="center" wrapText="1"/>
    </xf>
    <xf numFmtId="2" fontId="9" fillId="2" borderId="11" xfId="0" applyNumberFormat="1" applyFont="1" applyFill="1" applyBorder="1" applyAlignment="1">
      <alignment horizontal="right" vertical="center" wrapText="1"/>
    </xf>
    <xf numFmtId="1" fontId="1" fillId="2" borderId="11" xfId="0" applyNumberFormat="1" applyFont="1" applyFill="1" applyBorder="1" applyAlignment="1">
      <alignment horizontal="right" vertical="center" wrapText="1"/>
    </xf>
    <xf numFmtId="2" fontId="1" fillId="2" borderId="11" xfId="0" applyNumberFormat="1" applyFont="1" applyFill="1" applyBorder="1" applyAlignment="1">
      <alignment horizontal="right" vertical="center" wrapText="1"/>
    </xf>
    <xf numFmtId="1" fontId="2" fillId="2" borderId="11" xfId="0" applyNumberFormat="1" applyFont="1" applyFill="1" applyBorder="1" applyAlignment="1">
      <alignment horizontal="right" vertical="center" wrapText="1"/>
    </xf>
    <xf numFmtId="2" fontId="2" fillId="2" borderId="11" xfId="0" applyNumberFormat="1" applyFont="1" applyFill="1" applyBorder="1" applyAlignment="1">
      <alignment horizontal="right" vertical="center" wrapText="1"/>
    </xf>
    <xf numFmtId="1" fontId="5" fillId="2" borderId="11" xfId="0" applyNumberFormat="1" applyFont="1" applyFill="1" applyBorder="1" applyAlignment="1">
      <alignment horizontal="right" vertical="center" wrapText="1"/>
    </xf>
    <xf numFmtId="2" fontId="5" fillId="2" borderId="11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ICRO%20CREDIT\weekly%20report\Weekly%20report%202024-25%20Final\September%202024\SHG%20-%20BLP%20Weekly%20report%20for%20the%20year%202024-25%20Final%2030.09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ICRO%20CREDIT\YP-2022\Monthly%20Progress\Monthly%20google%20sheet%202024-25\Bankwise%20Achievement\SHG%20-BLP\September%202024\Bankwise%20Achievement%20for%20the%20year%202024-25%20Final%2030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riyalur"/>
      <sheetName val="Chennai"/>
      <sheetName val="Chengelpet"/>
      <sheetName val="Coimbatore"/>
      <sheetName val="Cuddalore"/>
      <sheetName val="Dharmapuri"/>
      <sheetName val="Dindigul"/>
      <sheetName val="Erode"/>
      <sheetName val="Kallakurichi"/>
      <sheetName val="Kancheepuram"/>
      <sheetName val="Kanniyakumari"/>
      <sheetName val="Karur"/>
      <sheetName val="Krishnagiri"/>
      <sheetName val="Madurai"/>
      <sheetName val="Mayiladuthurai"/>
      <sheetName val="Nagapattinam"/>
      <sheetName val="Namakkal"/>
      <sheetName val="Perambalur"/>
      <sheetName val="Pudukottai"/>
      <sheetName val="Ramnad"/>
      <sheetName val="Ranipet"/>
      <sheetName val="Salem"/>
      <sheetName val="Sivagangai"/>
      <sheetName val="Tenkasi"/>
      <sheetName val="Thanjavur"/>
      <sheetName val="The Nilgiris"/>
      <sheetName val="Theni"/>
      <sheetName val="Thoothukudi"/>
      <sheetName val="Tiruchirappalli"/>
      <sheetName val="Thirunelveli"/>
      <sheetName val="Tiruppathur"/>
      <sheetName val="Thiruppur"/>
      <sheetName val="Thiruvallur"/>
      <sheetName val="Thiruvannamalai"/>
      <sheetName val="Thiruvarur"/>
      <sheetName val="Vellore"/>
      <sheetName val="Villupuram"/>
      <sheetName val="Virudhunagar"/>
      <sheetName val="Rural"/>
      <sheetName val="Urban"/>
      <sheetName val="Control"/>
      <sheetName val="Abstract (In crore)"/>
      <sheetName val="Rural Linkage wise (D)"/>
      <sheetName val="Rural Linkage wise"/>
      <sheetName val="Urban Linkage wise"/>
      <sheetName val=" Urban Linkage wise(D)"/>
      <sheetName val="Total Linkage wise"/>
      <sheetName val="Rural and Urban "/>
      <sheetName val="Rural and Urban  (D)"/>
      <sheetName val="Linkage wise abstract"/>
      <sheetName val="Mathi and Non Mathi"/>
      <sheetName val="Mathi and Non Mathi (D)"/>
      <sheetName val="Target and Achievement (A)"/>
      <sheetName val="CCL "/>
      <sheetName val="Target and Achievement (D)"/>
      <sheetName val="Bulk loan  (A)"/>
      <sheetName val="Bulk Loan  (D)"/>
      <sheetName val="CGFMU (A)"/>
      <sheetName val="CGFMU (D)"/>
      <sheetName val="BLP - PT (D)"/>
      <sheetName val="BLP - PT (A)"/>
      <sheetName val="Bulk loan-  PT (A)"/>
      <sheetName val="Bulk loan-  PT (D)"/>
      <sheetName val="CGFMU-  PT (A)"/>
      <sheetName val="CGFMU-  PT (D)"/>
    </sheetNames>
    <sheetDataSet>
      <sheetData sheetId="0" refreshError="1"/>
      <sheetData sheetId="1">
        <row r="89">
          <cell r="BC89">
            <v>88</v>
          </cell>
        </row>
        <row r="90">
          <cell r="BC90">
            <v>1383.75</v>
          </cell>
        </row>
      </sheetData>
      <sheetData sheetId="2">
        <row r="88">
          <cell r="BC88">
            <v>205</v>
          </cell>
        </row>
        <row r="89">
          <cell r="BC89">
            <v>3181.81</v>
          </cell>
        </row>
      </sheetData>
      <sheetData sheetId="3">
        <row r="89">
          <cell r="BC89">
            <v>189</v>
          </cell>
        </row>
        <row r="90">
          <cell r="BC90">
            <v>3339.24</v>
          </cell>
        </row>
      </sheetData>
      <sheetData sheetId="4">
        <row r="89">
          <cell r="BC89">
            <v>204</v>
          </cell>
        </row>
        <row r="90">
          <cell r="BC90">
            <v>3811.57</v>
          </cell>
        </row>
      </sheetData>
      <sheetData sheetId="5">
        <row r="89">
          <cell r="BC89">
            <v>703</v>
          </cell>
        </row>
        <row r="90">
          <cell r="BC90">
            <v>8873.59</v>
          </cell>
        </row>
      </sheetData>
      <sheetData sheetId="6">
        <row r="89">
          <cell r="BB89">
            <v>130</v>
          </cell>
        </row>
        <row r="90">
          <cell r="BB90">
            <v>2670.74</v>
          </cell>
        </row>
      </sheetData>
      <sheetData sheetId="7">
        <row r="89">
          <cell r="BC89">
            <v>246</v>
          </cell>
        </row>
        <row r="90">
          <cell r="BC90">
            <v>3938.84</v>
          </cell>
        </row>
      </sheetData>
      <sheetData sheetId="8">
        <row r="89">
          <cell r="BC89">
            <v>174</v>
          </cell>
        </row>
        <row r="90">
          <cell r="BC90">
            <v>2915.08</v>
          </cell>
        </row>
      </sheetData>
      <sheetData sheetId="9">
        <row r="89">
          <cell r="BC89">
            <v>187</v>
          </cell>
        </row>
        <row r="90">
          <cell r="BC90">
            <v>2684.56</v>
          </cell>
        </row>
      </sheetData>
      <sheetData sheetId="10">
        <row r="89">
          <cell r="BC89">
            <v>192</v>
          </cell>
        </row>
        <row r="90">
          <cell r="BC90">
            <v>3237.96</v>
          </cell>
        </row>
      </sheetData>
      <sheetData sheetId="11">
        <row r="89">
          <cell r="BC89">
            <v>571</v>
          </cell>
        </row>
        <row r="90">
          <cell r="BC90">
            <v>10173.790000000001</v>
          </cell>
        </row>
      </sheetData>
      <sheetData sheetId="12">
        <row r="89">
          <cell r="BC89">
            <v>58</v>
          </cell>
        </row>
        <row r="90">
          <cell r="BC90">
            <v>800.24</v>
          </cell>
        </row>
      </sheetData>
      <sheetData sheetId="13">
        <row r="89">
          <cell r="BC89">
            <v>141</v>
          </cell>
        </row>
        <row r="90">
          <cell r="BC90">
            <v>2414.9499999999998</v>
          </cell>
        </row>
      </sheetData>
      <sheetData sheetId="14">
        <row r="89">
          <cell r="BC89">
            <v>177</v>
          </cell>
        </row>
        <row r="90">
          <cell r="BC90">
            <v>2876.29</v>
          </cell>
        </row>
      </sheetData>
      <sheetData sheetId="15">
        <row r="89">
          <cell r="BC89">
            <v>106</v>
          </cell>
        </row>
        <row r="90">
          <cell r="BC90">
            <v>1260.67</v>
          </cell>
        </row>
      </sheetData>
      <sheetData sheetId="16">
        <row r="89">
          <cell r="BC89">
            <v>105</v>
          </cell>
        </row>
        <row r="90">
          <cell r="BC90">
            <v>1365.07</v>
          </cell>
        </row>
      </sheetData>
      <sheetData sheetId="17">
        <row r="89">
          <cell r="BC89">
            <v>150</v>
          </cell>
        </row>
        <row r="90">
          <cell r="BC90">
            <v>2686.27</v>
          </cell>
        </row>
      </sheetData>
      <sheetData sheetId="18">
        <row r="89">
          <cell r="BC89">
            <v>124</v>
          </cell>
        </row>
        <row r="90">
          <cell r="BC90">
            <v>1881.95</v>
          </cell>
        </row>
      </sheetData>
      <sheetData sheetId="19">
        <row r="89">
          <cell r="BC89">
            <v>337</v>
          </cell>
        </row>
        <row r="90">
          <cell r="BC90">
            <v>4210.6000000000004</v>
          </cell>
        </row>
      </sheetData>
      <sheetData sheetId="20">
        <row r="89">
          <cell r="BC89">
            <v>133</v>
          </cell>
        </row>
        <row r="90">
          <cell r="BC90">
            <v>1534.59</v>
          </cell>
        </row>
      </sheetData>
      <sheetData sheetId="21">
        <row r="89">
          <cell r="BC89">
            <v>435</v>
          </cell>
        </row>
        <row r="90">
          <cell r="BC90">
            <v>5667.16</v>
          </cell>
        </row>
      </sheetData>
      <sheetData sheetId="22">
        <row r="89">
          <cell r="BC89">
            <v>356</v>
          </cell>
        </row>
        <row r="90">
          <cell r="BC90">
            <v>4406.4399999999996</v>
          </cell>
        </row>
      </sheetData>
      <sheetData sheetId="23">
        <row r="89">
          <cell r="BC89">
            <v>351</v>
          </cell>
        </row>
        <row r="90">
          <cell r="BC90">
            <v>4713.9799999999996</v>
          </cell>
        </row>
      </sheetData>
      <sheetData sheetId="24">
        <row r="89">
          <cell r="BC89">
            <v>105</v>
          </cell>
        </row>
        <row r="90">
          <cell r="BC90">
            <v>1698.05</v>
          </cell>
        </row>
      </sheetData>
      <sheetData sheetId="25">
        <row r="89">
          <cell r="BC89">
            <v>443</v>
          </cell>
        </row>
        <row r="90">
          <cell r="BC90">
            <v>7093.45</v>
          </cell>
        </row>
      </sheetData>
      <sheetData sheetId="26">
        <row r="89">
          <cell r="BC89">
            <v>49</v>
          </cell>
        </row>
        <row r="90">
          <cell r="BC90">
            <v>848</v>
          </cell>
        </row>
      </sheetData>
      <sheetData sheetId="27">
        <row r="89">
          <cell r="BC89">
            <v>250</v>
          </cell>
        </row>
        <row r="90">
          <cell r="BC90">
            <v>3839.14</v>
          </cell>
        </row>
      </sheetData>
      <sheetData sheetId="28">
        <row r="89">
          <cell r="BC89">
            <v>244</v>
          </cell>
        </row>
        <row r="90">
          <cell r="BC90">
            <v>4361.75</v>
          </cell>
        </row>
      </sheetData>
      <sheetData sheetId="29">
        <row r="89">
          <cell r="BC89">
            <v>147</v>
          </cell>
        </row>
        <row r="90">
          <cell r="BC90">
            <v>2993.78</v>
          </cell>
        </row>
      </sheetData>
      <sheetData sheetId="30">
        <row r="89">
          <cell r="BC89">
            <v>284</v>
          </cell>
        </row>
        <row r="90">
          <cell r="BC90">
            <v>4112.88</v>
          </cell>
        </row>
      </sheetData>
      <sheetData sheetId="31">
        <row r="89">
          <cell r="BC89">
            <v>160</v>
          </cell>
        </row>
        <row r="90">
          <cell r="BC90">
            <v>2734.58</v>
          </cell>
        </row>
      </sheetData>
      <sheetData sheetId="32">
        <row r="89">
          <cell r="BC89">
            <v>154</v>
          </cell>
        </row>
        <row r="90">
          <cell r="BC90">
            <v>2270</v>
          </cell>
        </row>
      </sheetData>
      <sheetData sheetId="33">
        <row r="89">
          <cell r="BC89">
            <v>864</v>
          </cell>
        </row>
        <row r="90">
          <cell r="BC90">
            <v>13377.87702</v>
          </cell>
        </row>
      </sheetData>
      <sheetData sheetId="34">
        <row r="89">
          <cell r="BC89">
            <v>557</v>
          </cell>
        </row>
        <row r="90">
          <cell r="BC90">
            <v>7411.5</v>
          </cell>
        </row>
      </sheetData>
      <sheetData sheetId="35">
        <row r="89">
          <cell r="BC89">
            <v>466</v>
          </cell>
        </row>
        <row r="90">
          <cell r="BC90">
            <v>6119.23</v>
          </cell>
        </row>
      </sheetData>
      <sheetData sheetId="36">
        <row r="89">
          <cell r="BC89">
            <v>180</v>
          </cell>
        </row>
        <row r="90">
          <cell r="BC90">
            <v>2730.92</v>
          </cell>
        </row>
      </sheetData>
      <sheetData sheetId="37">
        <row r="89">
          <cell r="BC89">
            <v>871</v>
          </cell>
        </row>
        <row r="90">
          <cell r="BC90">
            <v>13840.34</v>
          </cell>
        </row>
      </sheetData>
      <sheetData sheetId="38">
        <row r="89">
          <cell r="BC89">
            <v>487</v>
          </cell>
        </row>
        <row r="90">
          <cell r="BC90">
            <v>4914.88</v>
          </cell>
        </row>
      </sheetData>
      <sheetData sheetId="39"/>
      <sheetData sheetId="40"/>
      <sheetData sheetId="41"/>
      <sheetData sheetId="42"/>
      <sheetData sheetId="43"/>
      <sheetData sheetId="44">
        <row r="8">
          <cell r="U8">
            <v>1032</v>
          </cell>
          <cell r="V8">
            <v>83.658500000000004</v>
          </cell>
          <cell r="W8">
            <v>886</v>
          </cell>
          <cell r="X8">
            <v>75.488</v>
          </cell>
        </row>
        <row r="9">
          <cell r="U9">
            <v>1918</v>
          </cell>
          <cell r="V9">
            <v>186.67320000000001</v>
          </cell>
          <cell r="W9">
            <v>2048</v>
          </cell>
          <cell r="X9">
            <v>105.43</v>
          </cell>
        </row>
        <row r="10"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U11">
            <v>1620</v>
          </cell>
          <cell r="V11">
            <v>147.90559999999999</v>
          </cell>
          <cell r="W11">
            <v>3019</v>
          </cell>
          <cell r="X11">
            <v>124.66</v>
          </cell>
        </row>
        <row r="12">
          <cell r="U12">
            <v>3799</v>
          </cell>
          <cell r="V12">
            <v>283.58969999999999</v>
          </cell>
          <cell r="W12">
            <v>3392</v>
          </cell>
          <cell r="X12">
            <v>206.1</v>
          </cell>
        </row>
        <row r="13">
          <cell r="U13">
            <v>696</v>
          </cell>
          <cell r="V13">
            <v>87.345179999999999</v>
          </cell>
          <cell r="W13">
            <v>1413</v>
          </cell>
          <cell r="X13">
            <v>122.1285</v>
          </cell>
        </row>
        <row r="14">
          <cell r="U14">
            <v>2106</v>
          </cell>
          <cell r="V14">
            <v>180.46629999999999</v>
          </cell>
          <cell r="W14">
            <v>2521</v>
          </cell>
          <cell r="X14">
            <v>189.62105399999999</v>
          </cell>
        </row>
        <row r="15">
          <cell r="U15">
            <v>2065</v>
          </cell>
          <cell r="V15">
            <v>175.89580000000001</v>
          </cell>
          <cell r="W15">
            <v>3539</v>
          </cell>
          <cell r="X15">
            <v>175.613</v>
          </cell>
        </row>
        <row r="16">
          <cell r="U16">
            <v>1852</v>
          </cell>
          <cell r="V16">
            <v>147.4349</v>
          </cell>
          <cell r="W16">
            <v>2027</v>
          </cell>
          <cell r="X16">
            <v>151.92400000000001</v>
          </cell>
        </row>
        <row r="17">
          <cell r="U17">
            <v>1030</v>
          </cell>
          <cell r="V17">
            <v>108.1238</v>
          </cell>
          <cell r="W17">
            <v>2589</v>
          </cell>
          <cell r="X17">
            <v>77.7</v>
          </cell>
        </row>
        <row r="18">
          <cell r="U18">
            <v>1222</v>
          </cell>
          <cell r="V18">
            <v>125.7971</v>
          </cell>
          <cell r="W18">
            <v>1179</v>
          </cell>
          <cell r="X18">
            <v>111.12</v>
          </cell>
        </row>
        <row r="19">
          <cell r="U19">
            <v>1018</v>
          </cell>
          <cell r="V19">
            <v>70.3</v>
          </cell>
          <cell r="W19">
            <v>1144</v>
          </cell>
          <cell r="X19">
            <v>71.010000000000005</v>
          </cell>
        </row>
        <row r="20">
          <cell r="U20">
            <v>819</v>
          </cell>
          <cell r="V20">
            <v>79.255799999999994</v>
          </cell>
          <cell r="W20">
            <v>1286</v>
          </cell>
          <cell r="X20">
            <v>133.32</v>
          </cell>
        </row>
        <row r="21">
          <cell r="U21">
            <v>2809</v>
          </cell>
          <cell r="V21">
            <v>255.18438</v>
          </cell>
          <cell r="W21">
            <v>1413</v>
          </cell>
          <cell r="X21">
            <v>104.14879999999999</v>
          </cell>
        </row>
        <row r="22">
          <cell r="U22">
            <v>1239</v>
          </cell>
          <cell r="V22">
            <v>71.322699999999998</v>
          </cell>
          <cell r="W22">
            <v>1360</v>
          </cell>
          <cell r="X22">
            <v>107.36960000000001</v>
          </cell>
        </row>
        <row r="23">
          <cell r="U23">
            <v>1802</v>
          </cell>
          <cell r="V23">
            <v>121.367</v>
          </cell>
          <cell r="W23">
            <v>1434</v>
          </cell>
          <cell r="X23">
            <v>91.65</v>
          </cell>
        </row>
        <row r="24">
          <cell r="U24">
            <v>1425</v>
          </cell>
          <cell r="V24">
            <v>127.5112</v>
          </cell>
          <cell r="W24">
            <v>4135</v>
          </cell>
          <cell r="X24">
            <v>112.12949999999999</v>
          </cell>
        </row>
        <row r="25">
          <cell r="U25">
            <v>704</v>
          </cell>
          <cell r="V25">
            <v>59.394640000000003</v>
          </cell>
          <cell r="W25">
            <v>1053</v>
          </cell>
          <cell r="X25">
            <v>57.9131</v>
          </cell>
        </row>
        <row r="26">
          <cell r="U26">
            <v>2503</v>
          </cell>
          <cell r="V26">
            <v>174.9462</v>
          </cell>
          <cell r="W26">
            <v>2191</v>
          </cell>
          <cell r="X26">
            <v>145.43680000000001</v>
          </cell>
        </row>
        <row r="27">
          <cell r="U27">
            <v>1260</v>
          </cell>
          <cell r="V27">
            <v>99.260099999999994</v>
          </cell>
          <cell r="W27">
            <v>1355</v>
          </cell>
          <cell r="X27">
            <v>103.25620000000001</v>
          </cell>
        </row>
        <row r="28">
          <cell r="U28">
            <v>1335</v>
          </cell>
          <cell r="V28">
            <v>130.6174</v>
          </cell>
          <cell r="W28">
            <v>1974</v>
          </cell>
          <cell r="X28">
            <v>116.1153</v>
          </cell>
        </row>
        <row r="29">
          <cell r="U29">
            <v>2862</v>
          </cell>
          <cell r="V29">
            <v>223.58789999999999</v>
          </cell>
          <cell r="W29">
            <v>3751</v>
          </cell>
          <cell r="X29">
            <v>169.43087</v>
          </cell>
        </row>
        <row r="30">
          <cell r="U30">
            <v>1644</v>
          </cell>
          <cell r="V30">
            <v>149.35230000000001</v>
          </cell>
          <cell r="W30">
            <v>1349</v>
          </cell>
          <cell r="X30">
            <v>93.391300000000001</v>
          </cell>
        </row>
        <row r="31">
          <cell r="U31">
            <v>1053</v>
          </cell>
          <cell r="V31">
            <v>81.311400000000006</v>
          </cell>
          <cell r="W31">
            <v>2611</v>
          </cell>
          <cell r="X31">
            <v>72.261600000000001</v>
          </cell>
        </row>
        <row r="32">
          <cell r="U32">
            <v>3230</v>
          </cell>
          <cell r="V32">
            <v>286.12599999999998</v>
          </cell>
          <cell r="W32">
            <v>3347</v>
          </cell>
          <cell r="X32">
            <v>265.11259999999999</v>
          </cell>
        </row>
        <row r="33">
          <cell r="U33">
            <v>628</v>
          </cell>
          <cell r="V33">
            <v>58.500599999999999</v>
          </cell>
          <cell r="W33">
            <v>1553</v>
          </cell>
          <cell r="X33">
            <v>68.590731700000006</v>
          </cell>
        </row>
        <row r="34">
          <cell r="U34">
            <v>1452</v>
          </cell>
          <cell r="V34">
            <v>153.9136</v>
          </cell>
          <cell r="W34">
            <v>1852</v>
          </cell>
          <cell r="X34">
            <v>100.4689</v>
          </cell>
        </row>
        <row r="35">
          <cell r="U35">
            <v>1413</v>
          </cell>
          <cell r="V35">
            <v>138.23439999999999</v>
          </cell>
          <cell r="W35">
            <v>2592</v>
          </cell>
          <cell r="X35">
            <v>136.1737</v>
          </cell>
        </row>
        <row r="36">
          <cell r="U36">
            <v>2978</v>
          </cell>
          <cell r="V36">
            <v>241.91050000000001</v>
          </cell>
          <cell r="W36">
            <v>2683</v>
          </cell>
          <cell r="X36">
            <v>210.12780000000001</v>
          </cell>
        </row>
        <row r="37">
          <cell r="U37">
            <v>1285</v>
          </cell>
          <cell r="V37">
            <v>119.0492</v>
          </cell>
          <cell r="W37">
            <v>1594</v>
          </cell>
          <cell r="X37">
            <v>72.03</v>
          </cell>
        </row>
        <row r="38">
          <cell r="U38">
            <v>1051</v>
          </cell>
          <cell r="V38">
            <v>110.72929999999999</v>
          </cell>
          <cell r="W38">
            <v>1272</v>
          </cell>
          <cell r="X38">
            <v>101.0352</v>
          </cell>
        </row>
        <row r="39">
          <cell r="U39">
            <v>1435</v>
          </cell>
          <cell r="V39">
            <v>116.8528</v>
          </cell>
          <cell r="W39">
            <v>2007</v>
          </cell>
          <cell r="X39">
            <v>112.18049999999999</v>
          </cell>
        </row>
        <row r="40">
          <cell r="U40">
            <v>2540</v>
          </cell>
          <cell r="V40">
            <v>255.21250000000001</v>
          </cell>
          <cell r="W40">
            <v>3150</v>
          </cell>
          <cell r="X40">
            <v>284.94</v>
          </cell>
        </row>
        <row r="41">
          <cell r="U41">
            <v>3348</v>
          </cell>
          <cell r="V41">
            <v>306.4298</v>
          </cell>
          <cell r="W41">
            <v>4414</v>
          </cell>
          <cell r="X41">
            <v>269.44</v>
          </cell>
        </row>
        <row r="42">
          <cell r="U42">
            <v>1619</v>
          </cell>
          <cell r="V42">
            <v>103.07392</v>
          </cell>
          <cell r="W42">
            <v>2944</v>
          </cell>
          <cell r="X42">
            <v>137.47999999999999</v>
          </cell>
        </row>
        <row r="43">
          <cell r="U43">
            <v>1198</v>
          </cell>
          <cell r="V43">
            <v>120.6301</v>
          </cell>
          <cell r="W43">
            <v>1215</v>
          </cell>
          <cell r="X43">
            <v>110.59529999999999</v>
          </cell>
        </row>
        <row r="44">
          <cell r="U44">
            <v>2649</v>
          </cell>
          <cell r="V44">
            <v>287.63529999999997</v>
          </cell>
          <cell r="W44">
            <v>2321</v>
          </cell>
          <cell r="X44">
            <v>127.6459</v>
          </cell>
        </row>
        <row r="45">
          <cell r="U45">
            <v>2022</v>
          </cell>
          <cell r="V45">
            <v>155.9819</v>
          </cell>
          <cell r="W45">
            <v>1524</v>
          </cell>
          <cell r="X45">
            <v>122.81140000000001</v>
          </cell>
        </row>
      </sheetData>
      <sheetData sheetId="45">
        <row r="8">
          <cell r="S8">
            <v>217</v>
          </cell>
          <cell r="T8">
            <v>14.2158</v>
          </cell>
          <cell r="U8">
            <v>643</v>
          </cell>
          <cell r="V8">
            <v>27.94</v>
          </cell>
        </row>
        <row r="9">
          <cell r="S9">
            <v>765</v>
          </cell>
          <cell r="T9">
            <v>81.143100000000004</v>
          </cell>
          <cell r="U9">
            <v>2223</v>
          </cell>
          <cell r="V9">
            <v>97.098500000000001</v>
          </cell>
        </row>
        <row r="10">
          <cell r="S10">
            <v>4250</v>
          </cell>
          <cell r="T10">
            <v>319.27989000000002</v>
          </cell>
          <cell r="U10">
            <v>5521</v>
          </cell>
          <cell r="V10">
            <v>399.52</v>
          </cell>
        </row>
        <row r="11">
          <cell r="S11">
            <v>1092</v>
          </cell>
          <cell r="T11">
            <v>83.585800000000006</v>
          </cell>
          <cell r="U11">
            <v>7082</v>
          </cell>
          <cell r="V11">
            <v>301.41003999999998</v>
          </cell>
        </row>
        <row r="12">
          <cell r="S12">
            <v>928</v>
          </cell>
          <cell r="T12">
            <v>69.143500000000003</v>
          </cell>
          <cell r="U12">
            <v>4150</v>
          </cell>
          <cell r="V12">
            <v>109.77</v>
          </cell>
        </row>
        <row r="13">
          <cell r="S13">
            <v>428</v>
          </cell>
          <cell r="T13">
            <v>45.607700000000001</v>
          </cell>
          <cell r="U13">
            <v>996</v>
          </cell>
          <cell r="V13">
            <v>82.18</v>
          </cell>
        </row>
        <row r="14">
          <cell r="S14">
            <v>765</v>
          </cell>
          <cell r="T14">
            <v>55.593165300000003</v>
          </cell>
          <cell r="U14">
            <v>1634</v>
          </cell>
          <cell r="V14">
            <v>101.2100021</v>
          </cell>
        </row>
        <row r="15">
          <cell r="S15">
            <v>1138</v>
          </cell>
          <cell r="T15">
            <v>78.9101</v>
          </cell>
          <cell r="U15">
            <v>2472</v>
          </cell>
          <cell r="V15">
            <v>157.97999999999999</v>
          </cell>
        </row>
        <row r="16">
          <cell r="S16">
            <v>149</v>
          </cell>
          <cell r="T16">
            <v>12.598100000000001</v>
          </cell>
          <cell r="U16">
            <v>465</v>
          </cell>
          <cell r="V16">
            <v>32.960999999999999</v>
          </cell>
        </row>
        <row r="17">
          <cell r="S17">
            <v>456</v>
          </cell>
          <cell r="T17">
            <v>37.510599999999997</v>
          </cell>
          <cell r="U17">
            <v>562</v>
          </cell>
          <cell r="V17">
            <v>35.452100000000002</v>
          </cell>
        </row>
        <row r="18">
          <cell r="S18">
            <v>1037</v>
          </cell>
          <cell r="T18">
            <v>97.233800000000002</v>
          </cell>
          <cell r="U18">
            <v>4037</v>
          </cell>
          <cell r="V18">
            <v>223.95</v>
          </cell>
        </row>
        <row r="19">
          <cell r="S19">
            <v>418</v>
          </cell>
          <cell r="T19">
            <v>28.512699999999999</v>
          </cell>
          <cell r="U19">
            <v>1047</v>
          </cell>
          <cell r="V19">
            <v>63.66</v>
          </cell>
        </row>
        <row r="20">
          <cell r="S20">
            <v>340</v>
          </cell>
          <cell r="T20">
            <v>36.033999999999999</v>
          </cell>
          <cell r="U20">
            <v>394</v>
          </cell>
          <cell r="V20">
            <v>46.85</v>
          </cell>
        </row>
        <row r="21">
          <cell r="S21">
            <v>1864</v>
          </cell>
          <cell r="T21">
            <v>160.78919999999999</v>
          </cell>
          <cell r="U21">
            <v>3036</v>
          </cell>
          <cell r="V21">
            <v>238.74119999999999</v>
          </cell>
        </row>
        <row r="22">
          <cell r="S22">
            <v>124</v>
          </cell>
          <cell r="T22">
            <v>7.1993</v>
          </cell>
          <cell r="U22">
            <v>511</v>
          </cell>
          <cell r="V22">
            <v>19.935500000000001</v>
          </cell>
        </row>
        <row r="23">
          <cell r="S23">
            <v>306</v>
          </cell>
          <cell r="T23">
            <v>23.761700000000001</v>
          </cell>
          <cell r="U23">
            <v>756</v>
          </cell>
          <cell r="V23">
            <v>47.63</v>
          </cell>
        </row>
        <row r="24">
          <cell r="S24">
            <v>580</v>
          </cell>
          <cell r="T24">
            <v>46.921300000000002</v>
          </cell>
          <cell r="U24">
            <v>1489</v>
          </cell>
          <cell r="V24">
            <v>123.95</v>
          </cell>
        </row>
        <row r="25">
          <cell r="S25">
            <v>209</v>
          </cell>
          <cell r="T25">
            <v>15.84079</v>
          </cell>
          <cell r="U25">
            <v>345</v>
          </cell>
          <cell r="V25">
            <v>22.65</v>
          </cell>
        </row>
        <row r="26">
          <cell r="S26">
            <v>476</v>
          </cell>
          <cell r="T26">
            <v>33.053199999999997</v>
          </cell>
          <cell r="U26">
            <v>1443</v>
          </cell>
          <cell r="V26">
            <v>77.02</v>
          </cell>
        </row>
        <row r="27">
          <cell r="S27">
            <v>364</v>
          </cell>
          <cell r="T27">
            <v>25.84</v>
          </cell>
          <cell r="U27">
            <v>1299</v>
          </cell>
          <cell r="V27">
            <v>64.620099999999994</v>
          </cell>
        </row>
        <row r="28">
          <cell r="S28">
            <v>518</v>
          </cell>
          <cell r="T28">
            <v>41.0182</v>
          </cell>
          <cell r="U28">
            <v>1178</v>
          </cell>
          <cell r="V28">
            <v>64.150000000000006</v>
          </cell>
        </row>
        <row r="29">
          <cell r="S29">
            <v>1321</v>
          </cell>
          <cell r="T29">
            <v>98.677000000000007</v>
          </cell>
          <cell r="U29">
            <v>5611</v>
          </cell>
          <cell r="V29">
            <v>160.3956</v>
          </cell>
        </row>
        <row r="30">
          <cell r="S30">
            <v>462</v>
          </cell>
          <cell r="T30">
            <v>32.958199999999998</v>
          </cell>
          <cell r="U30">
            <v>2878</v>
          </cell>
          <cell r="V30">
            <v>71.040000000000006</v>
          </cell>
        </row>
        <row r="31">
          <cell r="S31">
            <v>713</v>
          </cell>
          <cell r="T31">
            <v>53.504562999999997</v>
          </cell>
          <cell r="U31">
            <v>1635</v>
          </cell>
          <cell r="V31">
            <v>77.546499999999995</v>
          </cell>
        </row>
        <row r="32">
          <cell r="S32">
            <v>835</v>
          </cell>
          <cell r="T32">
            <v>71.901600000000002</v>
          </cell>
          <cell r="U32">
            <v>2106</v>
          </cell>
          <cell r="V32">
            <v>142.7114</v>
          </cell>
        </row>
        <row r="33">
          <cell r="S33">
            <v>607</v>
          </cell>
          <cell r="T33">
            <v>45.312899999999999</v>
          </cell>
          <cell r="U33">
            <v>1087</v>
          </cell>
          <cell r="V33">
            <v>63.29</v>
          </cell>
        </row>
        <row r="34">
          <cell r="S34">
            <v>520</v>
          </cell>
          <cell r="T34">
            <v>40.024099999999997</v>
          </cell>
          <cell r="U34">
            <v>3036</v>
          </cell>
          <cell r="V34">
            <v>98.03</v>
          </cell>
        </row>
        <row r="35">
          <cell r="S35">
            <v>829</v>
          </cell>
          <cell r="T35">
            <v>80.5304</v>
          </cell>
          <cell r="U35">
            <v>2768</v>
          </cell>
          <cell r="V35">
            <v>141.73269999999999</v>
          </cell>
        </row>
        <row r="36">
          <cell r="S36">
            <v>1026</v>
          </cell>
          <cell r="T36">
            <v>77.692099999999996</v>
          </cell>
          <cell r="U36">
            <v>2885</v>
          </cell>
          <cell r="V36">
            <v>185.27</v>
          </cell>
        </row>
        <row r="37">
          <cell r="S37">
            <v>631</v>
          </cell>
          <cell r="T37">
            <v>51.031199999999998</v>
          </cell>
          <cell r="U37">
            <v>2213</v>
          </cell>
          <cell r="V37">
            <v>112.26</v>
          </cell>
        </row>
        <row r="38">
          <cell r="S38">
            <v>410</v>
          </cell>
          <cell r="T38">
            <v>35.5974</v>
          </cell>
          <cell r="U38">
            <v>884</v>
          </cell>
          <cell r="V38">
            <v>46.224150000000002</v>
          </cell>
        </row>
        <row r="39">
          <cell r="S39">
            <v>642</v>
          </cell>
          <cell r="T39">
            <v>44.704500000000003</v>
          </cell>
          <cell r="U39">
            <v>4681</v>
          </cell>
          <cell r="V39">
            <v>87.9589</v>
          </cell>
        </row>
        <row r="40">
          <cell r="S40">
            <v>1023</v>
          </cell>
          <cell r="T40">
            <v>103.11998250000001</v>
          </cell>
          <cell r="U40">
            <v>2396</v>
          </cell>
          <cell r="V40">
            <v>211.7100183</v>
          </cell>
        </row>
        <row r="41">
          <cell r="S41">
            <v>690</v>
          </cell>
          <cell r="T41">
            <v>65.293800000000005</v>
          </cell>
          <cell r="U41">
            <v>1968</v>
          </cell>
          <cell r="V41">
            <v>131.94</v>
          </cell>
        </row>
        <row r="42">
          <cell r="S42">
            <v>335</v>
          </cell>
          <cell r="T42">
            <v>22.464252200000001</v>
          </cell>
          <cell r="U42">
            <v>915</v>
          </cell>
          <cell r="V42">
            <v>53.86</v>
          </cell>
        </row>
        <row r="43">
          <cell r="S43">
            <v>479</v>
          </cell>
          <cell r="T43">
            <v>35.991999999999997</v>
          </cell>
          <cell r="U43">
            <v>863</v>
          </cell>
          <cell r="V43">
            <v>47.37</v>
          </cell>
        </row>
        <row r="44">
          <cell r="S44">
            <v>468</v>
          </cell>
          <cell r="T44">
            <v>45.183</v>
          </cell>
          <cell r="U44">
            <v>598</v>
          </cell>
          <cell r="V44">
            <v>46.11</v>
          </cell>
        </row>
        <row r="45">
          <cell r="S45">
            <v>648</v>
          </cell>
          <cell r="T45">
            <v>47.42</v>
          </cell>
          <cell r="U45">
            <v>1610</v>
          </cell>
          <cell r="V45">
            <v>107.48</v>
          </cell>
        </row>
      </sheetData>
      <sheetData sheetId="46"/>
      <sheetData sheetId="47">
        <row r="8">
          <cell r="W8">
            <v>2778</v>
          </cell>
          <cell r="X8">
            <v>201.3023</v>
          </cell>
        </row>
        <row r="9">
          <cell r="W9">
            <v>6954</v>
          </cell>
          <cell r="X9">
            <v>470.34480000000002</v>
          </cell>
        </row>
        <row r="10">
          <cell r="W10">
            <v>9771</v>
          </cell>
          <cell r="X10">
            <v>718.79989</v>
          </cell>
        </row>
        <row r="11">
          <cell r="W11">
            <v>12813</v>
          </cell>
          <cell r="X11">
            <v>657.56143999999995</v>
          </cell>
        </row>
        <row r="12">
          <cell r="W12">
            <v>12269</v>
          </cell>
          <cell r="X12">
            <v>668.60320000000002</v>
          </cell>
        </row>
        <row r="13">
          <cell r="W13">
            <v>3533</v>
          </cell>
          <cell r="X13">
            <v>337.26137999999997</v>
          </cell>
        </row>
        <row r="14">
          <cell r="W14">
            <v>7026</v>
          </cell>
          <cell r="X14">
            <v>526.89052140000001</v>
          </cell>
        </row>
        <row r="15">
          <cell r="W15">
            <v>9214</v>
          </cell>
          <cell r="X15">
            <v>588.39890000000003</v>
          </cell>
        </row>
        <row r="16">
          <cell r="W16">
            <v>4493</v>
          </cell>
          <cell r="X16">
            <v>344.91800000000001</v>
          </cell>
        </row>
        <row r="17">
          <cell r="W17">
            <v>4637</v>
          </cell>
          <cell r="X17">
            <v>258.78649999999999</v>
          </cell>
        </row>
        <row r="18">
          <cell r="W18">
            <v>7475</v>
          </cell>
          <cell r="X18">
            <v>558.10090000000002</v>
          </cell>
        </row>
        <row r="19">
          <cell r="W19">
            <v>3627</v>
          </cell>
          <cell r="X19">
            <v>233.48269999999999</v>
          </cell>
        </row>
        <row r="20">
          <cell r="W20">
            <v>2839</v>
          </cell>
          <cell r="X20">
            <v>295.45979999999997</v>
          </cell>
        </row>
        <row r="21">
          <cell r="W21">
            <v>9122</v>
          </cell>
          <cell r="X21">
            <v>758.86357999999996</v>
          </cell>
        </row>
        <row r="22">
          <cell r="W22">
            <v>3234</v>
          </cell>
          <cell r="X22">
            <v>205.8271</v>
          </cell>
        </row>
        <row r="23">
          <cell r="W23">
            <v>4298</v>
          </cell>
          <cell r="X23">
            <v>284.40870000000001</v>
          </cell>
        </row>
        <row r="24">
          <cell r="W24">
            <v>7629</v>
          </cell>
          <cell r="X24">
            <v>410.512</v>
          </cell>
        </row>
        <row r="25">
          <cell r="W25">
            <v>2311</v>
          </cell>
          <cell r="X25">
            <v>155.79853</v>
          </cell>
        </row>
        <row r="26">
          <cell r="W26">
            <v>6613</v>
          </cell>
          <cell r="X26">
            <v>430.45620000000002</v>
          </cell>
        </row>
        <row r="27">
          <cell r="W27">
            <v>4278</v>
          </cell>
          <cell r="X27">
            <v>292.97640000000001</v>
          </cell>
        </row>
        <row r="28">
          <cell r="W28">
            <v>5005</v>
          </cell>
          <cell r="X28">
            <v>351.90089999999998</v>
          </cell>
        </row>
        <row r="29">
          <cell r="W29">
            <v>13545</v>
          </cell>
          <cell r="X29">
            <v>652.09136999999998</v>
          </cell>
        </row>
        <row r="30">
          <cell r="W30">
            <v>6333</v>
          </cell>
          <cell r="X30">
            <v>346.74180000000001</v>
          </cell>
        </row>
        <row r="31">
          <cell r="W31">
            <v>6012</v>
          </cell>
          <cell r="X31">
            <v>284.62406299999998</v>
          </cell>
        </row>
        <row r="32">
          <cell r="W32">
            <v>9518</v>
          </cell>
          <cell r="X32">
            <v>765.85159999999996</v>
          </cell>
        </row>
        <row r="33">
          <cell r="W33">
            <v>3875</v>
          </cell>
          <cell r="X33">
            <v>235.69423169999999</v>
          </cell>
        </row>
        <row r="34">
          <cell r="W34">
            <v>6860</v>
          </cell>
          <cell r="X34">
            <v>392.4366</v>
          </cell>
        </row>
        <row r="35">
          <cell r="W35">
            <v>7602</v>
          </cell>
          <cell r="X35">
            <v>496.6712</v>
          </cell>
        </row>
        <row r="36">
          <cell r="W36">
            <v>9572</v>
          </cell>
          <cell r="X36">
            <v>715.00040000000001</v>
          </cell>
        </row>
        <row r="37">
          <cell r="W37">
            <v>5723</v>
          </cell>
          <cell r="X37">
            <v>354.37040000000002</v>
          </cell>
        </row>
        <row r="38">
          <cell r="W38">
            <v>3617</v>
          </cell>
          <cell r="X38">
            <v>293.58605</v>
          </cell>
        </row>
        <row r="39">
          <cell r="W39">
            <v>8765</v>
          </cell>
          <cell r="X39">
            <v>361.69670000000002</v>
          </cell>
        </row>
        <row r="40">
          <cell r="W40">
            <v>9109</v>
          </cell>
          <cell r="X40">
            <v>854.98250080000003</v>
          </cell>
        </row>
        <row r="41">
          <cell r="W41">
            <v>10420</v>
          </cell>
          <cell r="X41">
            <v>773.10360000000003</v>
          </cell>
        </row>
        <row r="42">
          <cell r="W42">
            <v>5813</v>
          </cell>
          <cell r="X42">
            <v>316.87817219999999</v>
          </cell>
        </row>
        <row r="43">
          <cell r="W43">
            <v>3755</v>
          </cell>
          <cell r="X43">
            <v>314.5874</v>
          </cell>
        </row>
        <row r="44">
          <cell r="W44">
            <v>6036</v>
          </cell>
          <cell r="X44">
            <v>506.57420000000002</v>
          </cell>
        </row>
        <row r="45">
          <cell r="W45">
            <v>5804</v>
          </cell>
          <cell r="X45">
            <v>433.69330000000002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arct"/>
      <sheetName val="Target Vs ACh"/>
      <sheetName val="Ariyalur"/>
      <sheetName val="Chengalpatttu"/>
      <sheetName val="Erode"/>
      <sheetName val="Chennai"/>
      <sheetName val="Coimbatore"/>
      <sheetName val="Cuddalore"/>
      <sheetName val="Karur"/>
      <sheetName val="Dharmapuri"/>
      <sheetName val="Dindigul"/>
      <sheetName val="Kallakurichi"/>
      <sheetName val="Kancheepuram"/>
      <sheetName val="Kanniyakumari"/>
      <sheetName val="Krishnagiri"/>
      <sheetName val="Mayiladuthurai"/>
      <sheetName val="Namakkal"/>
      <sheetName val="Pudukottai"/>
      <sheetName val="Nagapattinam"/>
      <sheetName val="Madurai"/>
      <sheetName val="Perambalur"/>
      <sheetName val="Ranipet"/>
      <sheetName val="Ramnad"/>
      <sheetName val="Salem"/>
      <sheetName val="Sivagangai"/>
      <sheetName val="Tenkasi"/>
      <sheetName val="Thanjavur"/>
      <sheetName val="Theni"/>
      <sheetName val="Thoothukudi"/>
      <sheetName val="The Nilgiris"/>
      <sheetName val="Trichy"/>
      <sheetName val="Tirunelveli"/>
      <sheetName val="Tiruppathur"/>
      <sheetName val="Tiruppur"/>
      <sheetName val="Tiruvarur"/>
      <sheetName val="Tiruvallur"/>
      <sheetName val="Tiruvannamalai"/>
      <sheetName val="Vellore"/>
      <sheetName val="Villupuram"/>
      <sheetName val="Virudhunagar"/>
    </sheetNames>
    <sheetDataSet>
      <sheetData sheetId="0">
        <row r="6">
          <cell r="CA6">
            <v>29158</v>
          </cell>
          <cell r="CB6">
            <v>2500.9739986</v>
          </cell>
        </row>
        <row r="7">
          <cell r="CA7">
            <v>8834</v>
          </cell>
          <cell r="CB7">
            <v>759.47034010000004</v>
          </cell>
        </row>
        <row r="8">
          <cell r="CA8">
            <v>8471</v>
          </cell>
          <cell r="CB8">
            <v>798.33339999999998</v>
          </cell>
        </row>
        <row r="9">
          <cell r="CA9">
            <v>12426</v>
          </cell>
          <cell r="CB9">
            <v>1105.5875000000001</v>
          </cell>
        </row>
        <row r="10">
          <cell r="CA10">
            <v>3419</v>
          </cell>
          <cell r="CB10">
            <v>306.75303179999997</v>
          </cell>
        </row>
        <row r="11">
          <cell r="CA11">
            <v>35</v>
          </cell>
          <cell r="CB11">
            <v>1.39</v>
          </cell>
        </row>
        <row r="12">
          <cell r="CA12">
            <v>1056</v>
          </cell>
          <cell r="CB12">
            <v>101.2795</v>
          </cell>
        </row>
        <row r="13">
          <cell r="CA13">
            <v>2221</v>
          </cell>
          <cell r="CB13">
            <v>186.00377</v>
          </cell>
        </row>
        <row r="14">
          <cell r="CA14">
            <v>331</v>
          </cell>
          <cell r="CB14">
            <v>23.937000000000001</v>
          </cell>
        </row>
        <row r="15">
          <cell r="CA15">
            <v>1724</v>
          </cell>
          <cell r="CB15">
            <v>131.74879999999999</v>
          </cell>
        </row>
        <row r="16">
          <cell r="CA16">
            <v>236</v>
          </cell>
          <cell r="CB16">
            <v>16.067799999999998</v>
          </cell>
        </row>
        <row r="17">
          <cell r="CA17">
            <v>63</v>
          </cell>
          <cell r="CB17">
            <v>3.3744000000000001</v>
          </cell>
        </row>
        <row r="20">
          <cell r="CA20">
            <v>16411</v>
          </cell>
          <cell r="CB20">
            <v>1144.7397000000001</v>
          </cell>
        </row>
        <row r="21">
          <cell r="CA21">
            <v>3163</v>
          </cell>
          <cell r="CB21">
            <v>214.6173</v>
          </cell>
        </row>
        <row r="22">
          <cell r="CA22">
            <v>24603</v>
          </cell>
          <cell r="CB22">
            <v>1607.1895164</v>
          </cell>
        </row>
        <row r="23">
          <cell r="CA23">
            <v>1748</v>
          </cell>
          <cell r="CB23">
            <v>103.69540000000001</v>
          </cell>
        </row>
        <row r="24">
          <cell r="CA24">
            <v>493</v>
          </cell>
          <cell r="CB24">
            <v>19.142800000000001</v>
          </cell>
        </row>
        <row r="25">
          <cell r="CA25">
            <v>63</v>
          </cell>
          <cell r="CB25">
            <v>1.855</v>
          </cell>
        </row>
        <row r="26">
          <cell r="CA26">
            <v>70</v>
          </cell>
          <cell r="CB26">
            <v>3.29</v>
          </cell>
        </row>
        <row r="27">
          <cell r="CA27">
            <v>124</v>
          </cell>
          <cell r="CB27">
            <v>6.024</v>
          </cell>
        </row>
        <row r="28">
          <cell r="CA28">
            <v>0</v>
          </cell>
          <cell r="CB28">
            <v>0</v>
          </cell>
        </row>
        <row r="29">
          <cell r="CA29">
            <v>2239</v>
          </cell>
          <cell r="CB29">
            <v>174.18639999999999</v>
          </cell>
        </row>
        <row r="30">
          <cell r="CA30">
            <v>50</v>
          </cell>
          <cell r="CB30">
            <v>0.99</v>
          </cell>
        </row>
        <row r="31">
          <cell r="CA31">
            <v>183</v>
          </cell>
          <cell r="CB31">
            <v>15.21</v>
          </cell>
        </row>
        <row r="32">
          <cell r="CA32">
            <v>0</v>
          </cell>
          <cell r="CB32">
            <v>0</v>
          </cell>
        </row>
        <row r="33">
          <cell r="CA33">
            <v>1</v>
          </cell>
          <cell r="CB33">
            <v>0.06</v>
          </cell>
        </row>
        <row r="34">
          <cell r="CA34">
            <v>39</v>
          </cell>
          <cell r="CB34">
            <v>2.9689999999999999</v>
          </cell>
        </row>
        <row r="35">
          <cell r="CA35">
            <v>36595</v>
          </cell>
          <cell r="CB35">
            <v>1731.0877</v>
          </cell>
        </row>
        <row r="38">
          <cell r="CA38">
            <v>4275</v>
          </cell>
          <cell r="CB38">
            <v>332.50130000000001</v>
          </cell>
        </row>
        <row r="41">
          <cell r="CA41">
            <v>12939</v>
          </cell>
          <cell r="CB41">
            <v>954.36963000000003</v>
          </cell>
        </row>
        <row r="42">
          <cell r="CA42">
            <v>18374</v>
          </cell>
          <cell r="CB42">
            <v>1436.8838935900001</v>
          </cell>
        </row>
        <row r="43">
          <cell r="CA43">
            <v>430</v>
          </cell>
          <cell r="CB43">
            <v>35.868600000000001</v>
          </cell>
        </row>
        <row r="44">
          <cell r="CA44">
            <v>181</v>
          </cell>
          <cell r="CB44">
            <v>9.81</v>
          </cell>
        </row>
        <row r="45">
          <cell r="CA45">
            <v>42</v>
          </cell>
          <cell r="CB45">
            <v>2.3563000000000001</v>
          </cell>
        </row>
        <row r="46">
          <cell r="CA46">
            <v>4394</v>
          </cell>
          <cell r="CB46">
            <v>224.6335</v>
          </cell>
        </row>
        <row r="47">
          <cell r="CA47">
            <v>0</v>
          </cell>
          <cell r="CB47">
            <v>0</v>
          </cell>
        </row>
        <row r="50">
          <cell r="CA50">
            <v>39</v>
          </cell>
          <cell r="CB50">
            <v>2.97</v>
          </cell>
        </row>
        <row r="51">
          <cell r="CA51">
            <v>15767</v>
          </cell>
          <cell r="CB51">
            <v>693.91679999999997</v>
          </cell>
        </row>
        <row r="52">
          <cell r="CA52">
            <v>11166</v>
          </cell>
          <cell r="CB52">
            <v>494.86520000000002</v>
          </cell>
        </row>
        <row r="53">
          <cell r="CA53">
            <v>1145</v>
          </cell>
        </row>
        <row r="54">
          <cell r="CA54">
            <v>9277</v>
          </cell>
          <cell r="CB54">
            <v>555.78390000000002</v>
          </cell>
        </row>
        <row r="55">
          <cell r="CA55">
            <v>20493</v>
          </cell>
          <cell r="CB55">
            <v>1098.6883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i.no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i.n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7F0C5-F243-45D4-8161-1D187ED67996}">
  <sheetPr>
    <tabColor rgb="FFFFFFFF"/>
  </sheetPr>
  <dimension ref="A1:V1000"/>
  <sheetViews>
    <sheetView workbookViewId="0">
      <pane xSplit="2" ySplit="6" topLeftCell="J7" activePane="bottomRight" state="frozen"/>
      <selection pane="topRight" activeCell="C1" sqref="C1"/>
      <selection pane="bottomLeft" activeCell="A7" sqref="A7"/>
      <selection pane="bottomRight" activeCell="Q12" sqref="Q12"/>
    </sheetView>
  </sheetViews>
  <sheetFormatPr defaultColWidth="14.42578125" defaultRowHeight="15" customHeight="1" x14ac:dyDescent="0.25"/>
  <cols>
    <col min="1" max="1" width="6.140625" customWidth="1"/>
    <col min="2" max="2" width="20.7109375" customWidth="1"/>
    <col min="3" max="3" width="11.5703125" customWidth="1"/>
    <col min="4" max="4" width="14.140625" customWidth="1"/>
    <col min="5" max="5" width="9.85546875" customWidth="1"/>
    <col min="6" max="6" width="12.7109375" customWidth="1"/>
    <col min="7" max="7" width="11" customWidth="1"/>
    <col min="8" max="8" width="11.85546875" customWidth="1"/>
    <col min="9" max="10" width="13.28515625" customWidth="1"/>
    <col min="11" max="11" width="11.7109375" customWidth="1"/>
    <col min="12" max="12" width="10.85546875" customWidth="1"/>
    <col min="13" max="13" width="15.7109375" customWidth="1"/>
    <col min="14" max="14" width="9.5703125" customWidth="1"/>
    <col min="15" max="15" width="12.5703125" customWidth="1"/>
    <col min="16" max="16" width="12.7109375" customWidth="1"/>
    <col min="17" max="17" width="11.5703125" customWidth="1"/>
    <col min="18" max="18" width="11.7109375" customWidth="1"/>
    <col min="19" max="19" width="11.5703125" customWidth="1"/>
    <col min="20" max="20" width="11.7109375" customWidth="1"/>
    <col min="21" max="21" width="13.5703125" customWidth="1"/>
    <col min="22" max="22" width="16.28515625" customWidth="1"/>
  </cols>
  <sheetData>
    <row r="1" spans="1:22" ht="27" customHeight="1" x14ac:dyDescent="0.25">
      <c r="A1" s="204" t="s">
        <v>132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spans="1:22" ht="15.75" customHeight="1" x14ac:dyDescent="0.25">
      <c r="A2" s="206" t="s">
        <v>59</v>
      </c>
      <c r="B2" s="206" t="s">
        <v>133</v>
      </c>
      <c r="C2" s="209" t="s">
        <v>134</v>
      </c>
      <c r="D2" s="210"/>
      <c r="E2" s="210"/>
      <c r="F2" s="210"/>
      <c r="G2" s="210"/>
      <c r="H2" s="210"/>
      <c r="I2" s="210"/>
      <c r="J2" s="210"/>
      <c r="K2" s="203"/>
      <c r="L2" s="211" t="s">
        <v>135</v>
      </c>
      <c r="M2" s="210"/>
      <c r="N2" s="210"/>
      <c r="O2" s="210"/>
      <c r="P2" s="210"/>
      <c r="Q2" s="210"/>
      <c r="R2" s="210"/>
      <c r="S2" s="210"/>
      <c r="T2" s="203"/>
      <c r="U2" s="212" t="s">
        <v>48</v>
      </c>
      <c r="V2" s="213"/>
    </row>
    <row r="3" spans="1:22" ht="24.75" customHeight="1" x14ac:dyDescent="0.25">
      <c r="A3" s="207"/>
      <c r="B3" s="207"/>
      <c r="C3" s="212" t="s">
        <v>4</v>
      </c>
      <c r="D3" s="213"/>
      <c r="E3" s="202" t="s">
        <v>5</v>
      </c>
      <c r="F3" s="210"/>
      <c r="G3" s="210"/>
      <c r="H3" s="210"/>
      <c r="I3" s="210"/>
      <c r="J3" s="203"/>
      <c r="K3" s="218" t="s">
        <v>136</v>
      </c>
      <c r="L3" s="212" t="s">
        <v>4</v>
      </c>
      <c r="M3" s="213"/>
      <c r="N3" s="202" t="s">
        <v>5</v>
      </c>
      <c r="O3" s="210"/>
      <c r="P3" s="210"/>
      <c r="Q3" s="210"/>
      <c r="R3" s="210"/>
      <c r="S3" s="203"/>
      <c r="T3" s="218" t="s">
        <v>137</v>
      </c>
      <c r="U3" s="214"/>
      <c r="V3" s="215"/>
    </row>
    <row r="4" spans="1:22" ht="24.75" customHeight="1" x14ac:dyDescent="0.25">
      <c r="A4" s="207"/>
      <c r="B4" s="207"/>
      <c r="C4" s="216"/>
      <c r="D4" s="217"/>
      <c r="E4" s="202" t="s">
        <v>138</v>
      </c>
      <c r="F4" s="203"/>
      <c r="G4" s="202" t="s">
        <v>139</v>
      </c>
      <c r="H4" s="203"/>
      <c r="I4" s="202" t="s">
        <v>49</v>
      </c>
      <c r="J4" s="203"/>
      <c r="K4" s="207"/>
      <c r="L4" s="216"/>
      <c r="M4" s="217"/>
      <c r="N4" s="202" t="s">
        <v>138</v>
      </c>
      <c r="O4" s="203"/>
      <c r="P4" s="202" t="s">
        <v>139</v>
      </c>
      <c r="Q4" s="203"/>
      <c r="R4" s="202" t="s">
        <v>49</v>
      </c>
      <c r="S4" s="203"/>
      <c r="T4" s="207"/>
      <c r="U4" s="216"/>
      <c r="V4" s="217"/>
    </row>
    <row r="5" spans="1:22" ht="42.75" customHeight="1" x14ac:dyDescent="0.25">
      <c r="A5" s="208"/>
      <c r="B5" s="208"/>
      <c r="C5" s="135" t="s">
        <v>140</v>
      </c>
      <c r="D5" s="135" t="s">
        <v>8</v>
      </c>
      <c r="E5" s="135" t="s">
        <v>140</v>
      </c>
      <c r="F5" s="135" t="s">
        <v>8</v>
      </c>
      <c r="G5" s="135" t="s">
        <v>140</v>
      </c>
      <c r="H5" s="135" t="s">
        <v>8</v>
      </c>
      <c r="I5" s="135" t="s">
        <v>140</v>
      </c>
      <c r="J5" s="135" t="s">
        <v>8</v>
      </c>
      <c r="K5" s="208"/>
      <c r="L5" s="135" t="s">
        <v>140</v>
      </c>
      <c r="M5" s="135" t="s">
        <v>8</v>
      </c>
      <c r="N5" s="135" t="s">
        <v>140</v>
      </c>
      <c r="O5" s="135" t="s">
        <v>8</v>
      </c>
      <c r="P5" s="135" t="s">
        <v>140</v>
      </c>
      <c r="Q5" s="135" t="s">
        <v>8</v>
      </c>
      <c r="R5" s="135" t="s">
        <v>140</v>
      </c>
      <c r="S5" s="136" t="s">
        <v>8</v>
      </c>
      <c r="T5" s="208"/>
      <c r="U5" s="135" t="s">
        <v>140</v>
      </c>
      <c r="V5" s="135" t="s">
        <v>8</v>
      </c>
    </row>
    <row r="6" spans="1:22" ht="20.25" customHeight="1" x14ac:dyDescent="0.25">
      <c r="A6" s="137">
        <v>1</v>
      </c>
      <c r="B6" s="137">
        <v>2</v>
      </c>
      <c r="C6" s="137">
        <v>3</v>
      </c>
      <c r="D6" s="137">
        <v>4</v>
      </c>
      <c r="E6" s="137">
        <v>5</v>
      </c>
      <c r="F6" s="137">
        <v>6</v>
      </c>
      <c r="G6" s="137">
        <v>7</v>
      </c>
      <c r="H6" s="137">
        <v>8</v>
      </c>
      <c r="I6" s="137">
        <v>9</v>
      </c>
      <c r="J6" s="137">
        <v>10</v>
      </c>
      <c r="K6" s="137" t="s">
        <v>141</v>
      </c>
      <c r="L6" s="137">
        <v>12</v>
      </c>
      <c r="M6" s="137">
        <v>13</v>
      </c>
      <c r="N6" s="137">
        <v>14</v>
      </c>
      <c r="O6" s="137">
        <v>15</v>
      </c>
      <c r="P6" s="137">
        <v>18</v>
      </c>
      <c r="Q6" s="137">
        <v>19</v>
      </c>
      <c r="R6" s="137">
        <v>20</v>
      </c>
      <c r="S6" s="137">
        <v>21</v>
      </c>
      <c r="T6" s="137" t="s">
        <v>142</v>
      </c>
      <c r="U6" s="137" t="s">
        <v>143</v>
      </c>
      <c r="V6" s="137" t="s">
        <v>144</v>
      </c>
    </row>
    <row r="7" spans="1:22" ht="19.5" customHeight="1" x14ac:dyDescent="0.25">
      <c r="A7" s="8">
        <v>1</v>
      </c>
      <c r="B7" s="2" t="s">
        <v>10</v>
      </c>
      <c r="C7" s="138">
        <v>5412</v>
      </c>
      <c r="D7" s="4">
        <v>460</v>
      </c>
      <c r="E7" s="139">
        <f>'[1]Rural Linkage wise'!U8</f>
        <v>1032</v>
      </c>
      <c r="F7" s="139">
        <f>'[1]Rural Linkage wise'!V8</f>
        <v>83.658500000000004</v>
      </c>
      <c r="G7" s="139">
        <f>'[1]Rural Linkage wise'!W8</f>
        <v>886</v>
      </c>
      <c r="H7" s="139">
        <f>'[1]Rural Linkage wise'!X8</f>
        <v>75.488</v>
      </c>
      <c r="I7" s="139">
        <f t="shared" ref="I7:J22" si="0">E7+G7</f>
        <v>1918</v>
      </c>
      <c r="J7" s="140">
        <f t="shared" si="0"/>
        <v>159.1465</v>
      </c>
      <c r="K7" s="23">
        <f>IFERROR((J7/D7*100),0)</f>
        <v>34.597065217391304</v>
      </c>
      <c r="L7" s="138">
        <v>947</v>
      </c>
      <c r="M7" s="4">
        <v>61</v>
      </c>
      <c r="N7" s="139">
        <f>'[1]Urban Linkage wise'!S8</f>
        <v>217</v>
      </c>
      <c r="O7" s="140">
        <f>'[1]Urban Linkage wise'!T8</f>
        <v>14.2158</v>
      </c>
      <c r="P7" s="139">
        <f>'[1]Urban Linkage wise'!U8</f>
        <v>643</v>
      </c>
      <c r="Q7" s="140">
        <f>'[1]Urban Linkage wise'!V8</f>
        <v>27.94</v>
      </c>
      <c r="R7" s="139">
        <f t="shared" ref="R7:S22" si="1">N7+P7</f>
        <v>860</v>
      </c>
      <c r="S7" s="140">
        <f t="shared" si="1"/>
        <v>42.155799999999999</v>
      </c>
      <c r="T7" s="139">
        <f>S7/M7*100</f>
        <v>69.107868852459021</v>
      </c>
      <c r="U7" s="139">
        <f t="shared" ref="U7:V22" si="2">I7+R7</f>
        <v>2778</v>
      </c>
      <c r="V7" s="140">
        <f t="shared" si="2"/>
        <v>201.3023</v>
      </c>
    </row>
    <row r="8" spans="1:22" ht="19.5" customHeight="1" x14ac:dyDescent="0.25">
      <c r="A8" s="8">
        <v>2</v>
      </c>
      <c r="B8" s="9" t="s">
        <v>11</v>
      </c>
      <c r="C8" s="5">
        <v>9118</v>
      </c>
      <c r="D8" s="6">
        <v>775</v>
      </c>
      <c r="E8" s="139">
        <f>'[1]Rural Linkage wise'!U9</f>
        <v>1918</v>
      </c>
      <c r="F8" s="139">
        <f>'[1]Rural Linkage wise'!V9</f>
        <v>186.67320000000001</v>
      </c>
      <c r="G8" s="139">
        <f>'[1]Rural Linkage wise'!W9</f>
        <v>2048</v>
      </c>
      <c r="H8" s="139">
        <f>'[1]Rural Linkage wise'!X9</f>
        <v>105.43</v>
      </c>
      <c r="I8" s="139">
        <f t="shared" si="0"/>
        <v>3966</v>
      </c>
      <c r="J8" s="140">
        <f t="shared" si="0"/>
        <v>292.10320000000002</v>
      </c>
      <c r="K8" s="23">
        <f t="shared" ref="K8:K45" si="3">IFERROR((J8/D8*100),0)</f>
        <v>37.690735483870967</v>
      </c>
      <c r="L8" s="5">
        <v>6257</v>
      </c>
      <c r="M8" s="6">
        <v>406</v>
      </c>
      <c r="N8" s="139">
        <f>'[1]Urban Linkage wise'!S9</f>
        <v>765</v>
      </c>
      <c r="O8" s="140">
        <f>'[1]Urban Linkage wise'!T9</f>
        <v>81.143100000000004</v>
      </c>
      <c r="P8" s="139">
        <f>'[1]Urban Linkage wise'!U9</f>
        <v>2223</v>
      </c>
      <c r="Q8" s="140">
        <f>'[1]Urban Linkage wise'!V9</f>
        <v>97.098500000000001</v>
      </c>
      <c r="R8" s="139">
        <f t="shared" si="1"/>
        <v>2988</v>
      </c>
      <c r="S8" s="140">
        <f t="shared" si="1"/>
        <v>178.24160000000001</v>
      </c>
      <c r="T8" s="139">
        <f t="shared" ref="T8:T45" si="4">S8/M8*100</f>
        <v>43.90187192118227</v>
      </c>
      <c r="U8" s="139">
        <f t="shared" si="2"/>
        <v>6954</v>
      </c>
      <c r="V8" s="140">
        <f t="shared" si="2"/>
        <v>470.34480000000002</v>
      </c>
    </row>
    <row r="9" spans="1:22" ht="19.5" customHeight="1" x14ac:dyDescent="0.25">
      <c r="A9" s="8">
        <v>3</v>
      </c>
      <c r="B9" s="9" t="s">
        <v>12</v>
      </c>
      <c r="C9" s="5">
        <v>0</v>
      </c>
      <c r="D9" s="6">
        <v>0</v>
      </c>
      <c r="E9" s="139">
        <f>'[1]Rural Linkage wise'!U10</f>
        <v>0</v>
      </c>
      <c r="F9" s="139">
        <f>'[1]Rural Linkage wise'!V10</f>
        <v>0</v>
      </c>
      <c r="G9" s="139">
        <f>'[1]Rural Linkage wise'!W10</f>
        <v>0</v>
      </c>
      <c r="H9" s="139">
        <f>'[1]Rural Linkage wise'!X10</f>
        <v>0</v>
      </c>
      <c r="I9" s="139">
        <f t="shared" si="0"/>
        <v>0</v>
      </c>
      <c r="J9" s="140">
        <f t="shared" si="0"/>
        <v>0</v>
      </c>
      <c r="K9" s="23">
        <f t="shared" si="3"/>
        <v>0</v>
      </c>
      <c r="L9" s="5">
        <v>24943</v>
      </c>
      <c r="M9" s="6">
        <v>1601</v>
      </c>
      <c r="N9" s="139">
        <f>'[1]Urban Linkage wise'!S10</f>
        <v>4250</v>
      </c>
      <c r="O9" s="140">
        <f>'[1]Urban Linkage wise'!T10</f>
        <v>319.27989000000002</v>
      </c>
      <c r="P9" s="139">
        <f>'[1]Urban Linkage wise'!U10</f>
        <v>5521</v>
      </c>
      <c r="Q9" s="140">
        <f>'[1]Urban Linkage wise'!V10</f>
        <v>399.52</v>
      </c>
      <c r="R9" s="139">
        <f t="shared" si="1"/>
        <v>9771</v>
      </c>
      <c r="S9" s="140">
        <f t="shared" si="1"/>
        <v>718.79989</v>
      </c>
      <c r="T9" s="139">
        <f t="shared" si="4"/>
        <v>44.896932542161153</v>
      </c>
      <c r="U9" s="139">
        <f t="shared" si="2"/>
        <v>9771</v>
      </c>
      <c r="V9" s="140">
        <f t="shared" si="2"/>
        <v>718.79989</v>
      </c>
    </row>
    <row r="10" spans="1:22" ht="19.5" customHeight="1" x14ac:dyDescent="0.25">
      <c r="A10" s="8">
        <v>4</v>
      </c>
      <c r="B10" s="2" t="s">
        <v>13</v>
      </c>
      <c r="C10" s="141">
        <v>6118</v>
      </c>
      <c r="D10" s="6">
        <v>520</v>
      </c>
      <c r="E10" s="139">
        <f>'[1]Rural Linkage wise'!U11</f>
        <v>1620</v>
      </c>
      <c r="F10" s="139">
        <f>'[1]Rural Linkage wise'!V11</f>
        <v>147.90559999999999</v>
      </c>
      <c r="G10" s="139">
        <f>'[1]Rural Linkage wise'!W11</f>
        <v>3019</v>
      </c>
      <c r="H10" s="139">
        <f>'[1]Rural Linkage wise'!X11</f>
        <v>124.66</v>
      </c>
      <c r="I10" s="139">
        <f t="shared" si="0"/>
        <v>4639</v>
      </c>
      <c r="J10" s="140">
        <f t="shared" si="0"/>
        <v>272.56560000000002</v>
      </c>
      <c r="K10" s="23">
        <f t="shared" si="3"/>
        <v>52.416461538461547</v>
      </c>
      <c r="L10" s="141">
        <v>11318</v>
      </c>
      <c r="M10" s="6">
        <v>709</v>
      </c>
      <c r="N10" s="139">
        <f>'[1]Urban Linkage wise'!S11</f>
        <v>1092</v>
      </c>
      <c r="O10" s="140">
        <f>'[1]Urban Linkage wise'!T11</f>
        <v>83.585800000000006</v>
      </c>
      <c r="P10" s="139">
        <f>'[1]Urban Linkage wise'!U11</f>
        <v>7082</v>
      </c>
      <c r="Q10" s="140">
        <f>'[1]Urban Linkage wise'!V11</f>
        <v>301.41003999999998</v>
      </c>
      <c r="R10" s="139">
        <f t="shared" si="1"/>
        <v>8174</v>
      </c>
      <c r="S10" s="140">
        <f t="shared" si="1"/>
        <v>384.99583999999999</v>
      </c>
      <c r="T10" s="139">
        <f t="shared" si="4"/>
        <v>54.301246826516213</v>
      </c>
      <c r="U10" s="139">
        <f t="shared" si="2"/>
        <v>12813</v>
      </c>
      <c r="V10" s="140">
        <f t="shared" si="2"/>
        <v>657.56143999999995</v>
      </c>
    </row>
    <row r="11" spans="1:22" ht="19.5" customHeight="1" x14ac:dyDescent="0.25">
      <c r="A11" s="8">
        <v>5</v>
      </c>
      <c r="B11" s="9" t="s">
        <v>14</v>
      </c>
      <c r="C11" s="141">
        <v>12000</v>
      </c>
      <c r="D11" s="6">
        <v>1020</v>
      </c>
      <c r="E11" s="139">
        <f>'[1]Rural Linkage wise'!U12</f>
        <v>3799</v>
      </c>
      <c r="F11" s="139">
        <f>'[1]Rural Linkage wise'!V12</f>
        <v>283.58969999999999</v>
      </c>
      <c r="G11" s="139">
        <f>'[1]Rural Linkage wise'!W12</f>
        <v>3392</v>
      </c>
      <c r="H11" s="139">
        <f>'[1]Rural Linkage wise'!X12</f>
        <v>206.1</v>
      </c>
      <c r="I11" s="139">
        <f t="shared" si="0"/>
        <v>7191</v>
      </c>
      <c r="J11" s="140">
        <f t="shared" si="0"/>
        <v>489.68970000000002</v>
      </c>
      <c r="K11" s="23">
        <f t="shared" si="3"/>
        <v>48.008794117647057</v>
      </c>
      <c r="L11" s="141">
        <v>5533</v>
      </c>
      <c r="M11" s="6">
        <v>354</v>
      </c>
      <c r="N11" s="139">
        <f>'[1]Urban Linkage wise'!S12</f>
        <v>928</v>
      </c>
      <c r="O11" s="140">
        <f>'[1]Urban Linkage wise'!T12</f>
        <v>69.143500000000003</v>
      </c>
      <c r="P11" s="139">
        <f>'[1]Urban Linkage wise'!U12</f>
        <v>4150</v>
      </c>
      <c r="Q11" s="140">
        <f>'[1]Urban Linkage wise'!V12</f>
        <v>109.77</v>
      </c>
      <c r="R11" s="139">
        <f t="shared" si="1"/>
        <v>5078</v>
      </c>
      <c r="S11" s="140">
        <f t="shared" si="1"/>
        <v>178.9135</v>
      </c>
      <c r="T11" s="139">
        <f t="shared" si="4"/>
        <v>50.540536723163839</v>
      </c>
      <c r="U11" s="139">
        <f t="shared" si="2"/>
        <v>12269</v>
      </c>
      <c r="V11" s="140">
        <f t="shared" si="2"/>
        <v>668.60320000000002</v>
      </c>
    </row>
    <row r="12" spans="1:22" ht="19.5" customHeight="1" x14ac:dyDescent="0.25">
      <c r="A12" s="8">
        <v>6</v>
      </c>
      <c r="B12" s="2" t="s">
        <v>15</v>
      </c>
      <c r="C12" s="141">
        <v>5706</v>
      </c>
      <c r="D12" s="6">
        <v>485</v>
      </c>
      <c r="E12" s="139">
        <f>'[1]Rural Linkage wise'!U13</f>
        <v>696</v>
      </c>
      <c r="F12" s="139">
        <f>'[1]Rural Linkage wise'!V13</f>
        <v>87.345179999999999</v>
      </c>
      <c r="G12" s="139">
        <f>'[1]Rural Linkage wise'!W13</f>
        <v>1413</v>
      </c>
      <c r="H12" s="139">
        <f>'[1]Rural Linkage wise'!X13</f>
        <v>122.1285</v>
      </c>
      <c r="I12" s="139">
        <f t="shared" si="0"/>
        <v>2109</v>
      </c>
      <c r="J12" s="140">
        <f t="shared" si="0"/>
        <v>209.47368</v>
      </c>
      <c r="K12" s="23">
        <f t="shared" si="3"/>
        <v>43.190449484536082</v>
      </c>
      <c r="L12" s="141">
        <v>2862</v>
      </c>
      <c r="M12" s="6">
        <v>187</v>
      </c>
      <c r="N12" s="139">
        <f>'[1]Urban Linkage wise'!S13</f>
        <v>428</v>
      </c>
      <c r="O12" s="140">
        <f>'[1]Urban Linkage wise'!T13</f>
        <v>45.607700000000001</v>
      </c>
      <c r="P12" s="139">
        <f>'[1]Urban Linkage wise'!U13</f>
        <v>996</v>
      </c>
      <c r="Q12" s="140">
        <f>'[1]Urban Linkage wise'!V13</f>
        <v>82.18</v>
      </c>
      <c r="R12" s="139">
        <f t="shared" si="1"/>
        <v>1424</v>
      </c>
      <c r="S12" s="140">
        <f t="shared" si="1"/>
        <v>127.7877</v>
      </c>
      <c r="T12" s="139">
        <f t="shared" si="4"/>
        <v>68.335668449197868</v>
      </c>
      <c r="U12" s="139">
        <f t="shared" si="2"/>
        <v>3533</v>
      </c>
      <c r="V12" s="140">
        <f t="shared" si="2"/>
        <v>337.26138000000003</v>
      </c>
    </row>
    <row r="13" spans="1:22" ht="19.5" customHeight="1" x14ac:dyDescent="0.25">
      <c r="A13" s="8">
        <v>7</v>
      </c>
      <c r="B13" s="2" t="s">
        <v>16</v>
      </c>
      <c r="C13" s="141">
        <v>8470</v>
      </c>
      <c r="D13" s="6">
        <v>720</v>
      </c>
      <c r="E13" s="139">
        <f>'[1]Rural Linkage wise'!U14</f>
        <v>2106</v>
      </c>
      <c r="F13" s="139">
        <f>'[1]Rural Linkage wise'!V14</f>
        <v>180.46629999999999</v>
      </c>
      <c r="G13" s="139">
        <f>'[1]Rural Linkage wise'!W14</f>
        <v>2521</v>
      </c>
      <c r="H13" s="139">
        <f>'[1]Rural Linkage wise'!X14</f>
        <v>189.62105399999999</v>
      </c>
      <c r="I13" s="139">
        <f t="shared" si="0"/>
        <v>4627</v>
      </c>
      <c r="J13" s="140">
        <f t="shared" si="0"/>
        <v>370.087354</v>
      </c>
      <c r="K13" s="23">
        <f t="shared" si="3"/>
        <v>51.401021388888893</v>
      </c>
      <c r="L13" s="141">
        <v>4974</v>
      </c>
      <c r="M13" s="6">
        <v>323</v>
      </c>
      <c r="N13" s="139">
        <f>'[1]Urban Linkage wise'!S14</f>
        <v>765</v>
      </c>
      <c r="O13" s="140">
        <f>'[1]Urban Linkage wise'!T14</f>
        <v>55.593165300000003</v>
      </c>
      <c r="P13" s="139">
        <f>'[1]Urban Linkage wise'!U14</f>
        <v>1634</v>
      </c>
      <c r="Q13" s="140">
        <f>'[1]Urban Linkage wise'!V14</f>
        <v>101.2100021</v>
      </c>
      <c r="R13" s="139">
        <f t="shared" si="1"/>
        <v>2399</v>
      </c>
      <c r="S13" s="140">
        <f t="shared" si="1"/>
        <v>156.80316740000001</v>
      </c>
      <c r="T13" s="139">
        <f t="shared" si="4"/>
        <v>48.54587226006192</v>
      </c>
      <c r="U13" s="139">
        <f t="shared" si="2"/>
        <v>7026</v>
      </c>
      <c r="V13" s="140">
        <f t="shared" si="2"/>
        <v>526.89052140000001</v>
      </c>
    </row>
    <row r="14" spans="1:22" ht="19.5" customHeight="1" x14ac:dyDescent="0.25">
      <c r="A14" s="8">
        <v>8</v>
      </c>
      <c r="B14" s="9" t="s">
        <v>17</v>
      </c>
      <c r="C14" s="141">
        <v>7177</v>
      </c>
      <c r="D14" s="6">
        <v>610</v>
      </c>
      <c r="E14" s="139">
        <f>'[1]Rural Linkage wise'!U15</f>
        <v>2065</v>
      </c>
      <c r="F14" s="139">
        <f>'[1]Rural Linkage wise'!V15</f>
        <v>175.89580000000001</v>
      </c>
      <c r="G14" s="139">
        <f>'[1]Rural Linkage wise'!W15</f>
        <v>3539</v>
      </c>
      <c r="H14" s="139">
        <f>'[1]Rural Linkage wise'!X15</f>
        <v>175.613</v>
      </c>
      <c r="I14" s="139">
        <f t="shared" si="0"/>
        <v>5604</v>
      </c>
      <c r="J14" s="140">
        <f t="shared" si="0"/>
        <v>351.50880000000001</v>
      </c>
      <c r="K14" s="23">
        <f t="shared" si="3"/>
        <v>57.62439344262296</v>
      </c>
      <c r="L14" s="141">
        <v>7857</v>
      </c>
      <c r="M14" s="6">
        <v>499</v>
      </c>
      <c r="N14" s="139">
        <f>'[1]Urban Linkage wise'!S15</f>
        <v>1138</v>
      </c>
      <c r="O14" s="140">
        <f>'[1]Urban Linkage wise'!T15</f>
        <v>78.9101</v>
      </c>
      <c r="P14" s="139">
        <f>'[1]Urban Linkage wise'!U15</f>
        <v>2472</v>
      </c>
      <c r="Q14" s="140">
        <f>'[1]Urban Linkage wise'!V15</f>
        <v>157.97999999999999</v>
      </c>
      <c r="R14" s="139">
        <f t="shared" si="1"/>
        <v>3610</v>
      </c>
      <c r="S14" s="140">
        <f t="shared" si="1"/>
        <v>236.89009999999999</v>
      </c>
      <c r="T14" s="139">
        <f t="shared" si="4"/>
        <v>47.472965931863726</v>
      </c>
      <c r="U14" s="139">
        <f t="shared" si="2"/>
        <v>9214</v>
      </c>
      <c r="V14" s="140">
        <f t="shared" si="2"/>
        <v>588.39890000000003</v>
      </c>
    </row>
    <row r="15" spans="1:22" ht="19.5" customHeight="1" x14ac:dyDescent="0.25">
      <c r="A15" s="8">
        <v>9</v>
      </c>
      <c r="B15" s="9" t="s">
        <v>18</v>
      </c>
      <c r="C15" s="141">
        <v>6294</v>
      </c>
      <c r="D15" s="6">
        <v>535</v>
      </c>
      <c r="E15" s="139">
        <f>'[1]Rural Linkage wise'!U16</f>
        <v>1852</v>
      </c>
      <c r="F15" s="139">
        <f>'[1]Rural Linkage wise'!V16</f>
        <v>147.4349</v>
      </c>
      <c r="G15" s="139">
        <f>'[1]Rural Linkage wise'!W16</f>
        <v>2027</v>
      </c>
      <c r="H15" s="139">
        <f>'[1]Rural Linkage wise'!X16</f>
        <v>151.92400000000001</v>
      </c>
      <c r="I15" s="139">
        <f t="shared" si="0"/>
        <v>3879</v>
      </c>
      <c r="J15" s="140">
        <f t="shared" si="0"/>
        <v>299.35890000000001</v>
      </c>
      <c r="K15" s="23">
        <f t="shared" si="3"/>
        <v>55.954934579439254</v>
      </c>
      <c r="L15" s="141">
        <v>1376</v>
      </c>
      <c r="M15" s="6">
        <v>87</v>
      </c>
      <c r="N15" s="139">
        <f>'[1]Urban Linkage wise'!S16</f>
        <v>149</v>
      </c>
      <c r="O15" s="140">
        <f>'[1]Urban Linkage wise'!T16</f>
        <v>12.598100000000001</v>
      </c>
      <c r="P15" s="139">
        <f>'[1]Urban Linkage wise'!U16</f>
        <v>465</v>
      </c>
      <c r="Q15" s="140">
        <f>'[1]Urban Linkage wise'!V16</f>
        <v>32.960999999999999</v>
      </c>
      <c r="R15" s="139">
        <f t="shared" si="1"/>
        <v>614</v>
      </c>
      <c r="S15" s="140">
        <f t="shared" si="1"/>
        <v>45.559100000000001</v>
      </c>
      <c r="T15" s="139">
        <f t="shared" si="4"/>
        <v>52.366781609195399</v>
      </c>
      <c r="U15" s="139">
        <f t="shared" si="2"/>
        <v>4493</v>
      </c>
      <c r="V15" s="140">
        <f t="shared" si="2"/>
        <v>344.91800000000001</v>
      </c>
    </row>
    <row r="16" spans="1:22" ht="19.5" customHeight="1" x14ac:dyDescent="0.25">
      <c r="A16" s="8">
        <v>10</v>
      </c>
      <c r="B16" s="2" t="s">
        <v>19</v>
      </c>
      <c r="C16" s="141">
        <v>6294</v>
      </c>
      <c r="D16" s="6">
        <v>535</v>
      </c>
      <c r="E16" s="139">
        <f>'[1]Rural Linkage wise'!U17</f>
        <v>1030</v>
      </c>
      <c r="F16" s="139">
        <f>'[1]Rural Linkage wise'!V17</f>
        <v>108.1238</v>
      </c>
      <c r="G16" s="139">
        <f>'[1]Rural Linkage wise'!W17</f>
        <v>2589</v>
      </c>
      <c r="H16" s="139">
        <f>'[1]Rural Linkage wise'!X17</f>
        <v>77.7</v>
      </c>
      <c r="I16" s="139">
        <f t="shared" si="0"/>
        <v>3619</v>
      </c>
      <c r="J16" s="140">
        <f t="shared" si="0"/>
        <v>185.82380000000001</v>
      </c>
      <c r="K16" s="23">
        <f t="shared" si="3"/>
        <v>34.73342056074766</v>
      </c>
      <c r="L16" s="141">
        <v>2429</v>
      </c>
      <c r="M16" s="6">
        <v>159</v>
      </c>
      <c r="N16" s="139">
        <f>'[1]Urban Linkage wise'!S17</f>
        <v>456</v>
      </c>
      <c r="O16" s="140">
        <f>'[1]Urban Linkage wise'!T17</f>
        <v>37.510599999999997</v>
      </c>
      <c r="P16" s="139">
        <f>'[1]Urban Linkage wise'!U17</f>
        <v>562</v>
      </c>
      <c r="Q16" s="140">
        <f>'[1]Urban Linkage wise'!V17</f>
        <v>35.452100000000002</v>
      </c>
      <c r="R16" s="139">
        <f t="shared" si="1"/>
        <v>1018</v>
      </c>
      <c r="S16" s="140">
        <f t="shared" si="1"/>
        <v>72.962699999999998</v>
      </c>
      <c r="T16" s="139">
        <f t="shared" si="4"/>
        <v>45.888490566037738</v>
      </c>
      <c r="U16" s="139">
        <f t="shared" si="2"/>
        <v>4637</v>
      </c>
      <c r="V16" s="140">
        <f t="shared" si="2"/>
        <v>258.78649999999999</v>
      </c>
    </row>
    <row r="17" spans="1:22" ht="19.5" customHeight="1" x14ac:dyDescent="0.25">
      <c r="A17" s="8">
        <v>11</v>
      </c>
      <c r="B17" s="2" t="s">
        <v>20</v>
      </c>
      <c r="C17" s="141">
        <v>4353</v>
      </c>
      <c r="D17" s="6">
        <v>370</v>
      </c>
      <c r="E17" s="139">
        <f>'[1]Rural Linkage wise'!U18</f>
        <v>1222</v>
      </c>
      <c r="F17" s="139">
        <f>'[1]Rural Linkage wise'!V18</f>
        <v>125.7971</v>
      </c>
      <c r="G17" s="139">
        <f>'[1]Rural Linkage wise'!W18</f>
        <v>1179</v>
      </c>
      <c r="H17" s="139">
        <f>'[1]Rural Linkage wise'!X18</f>
        <v>111.12</v>
      </c>
      <c r="I17" s="139">
        <f t="shared" si="0"/>
        <v>2401</v>
      </c>
      <c r="J17" s="140">
        <f t="shared" si="0"/>
        <v>236.9171</v>
      </c>
      <c r="K17" s="23">
        <f t="shared" si="3"/>
        <v>64.031648648648655</v>
      </c>
      <c r="L17" s="141">
        <v>8040</v>
      </c>
      <c r="M17" s="6">
        <v>511</v>
      </c>
      <c r="N17" s="139">
        <f>'[1]Urban Linkage wise'!S18</f>
        <v>1037</v>
      </c>
      <c r="O17" s="140">
        <f>'[1]Urban Linkage wise'!T18</f>
        <v>97.233800000000002</v>
      </c>
      <c r="P17" s="139">
        <f>'[1]Urban Linkage wise'!U18</f>
        <v>4037</v>
      </c>
      <c r="Q17" s="140">
        <f>'[1]Urban Linkage wise'!V18</f>
        <v>223.95</v>
      </c>
      <c r="R17" s="139">
        <f t="shared" si="1"/>
        <v>5074</v>
      </c>
      <c r="S17" s="140">
        <f t="shared" si="1"/>
        <v>321.18380000000002</v>
      </c>
      <c r="T17" s="139">
        <f t="shared" si="4"/>
        <v>62.853972602739731</v>
      </c>
      <c r="U17" s="139">
        <f t="shared" si="2"/>
        <v>7475</v>
      </c>
      <c r="V17" s="140">
        <f t="shared" si="2"/>
        <v>558.10090000000002</v>
      </c>
    </row>
    <row r="18" spans="1:22" ht="19.5" customHeight="1" x14ac:dyDescent="0.25">
      <c r="A18" s="8">
        <v>12</v>
      </c>
      <c r="B18" s="2" t="s">
        <v>21</v>
      </c>
      <c r="C18" s="141">
        <v>3882</v>
      </c>
      <c r="D18" s="6">
        <v>330</v>
      </c>
      <c r="E18" s="139">
        <f>'[1]Rural Linkage wise'!U19</f>
        <v>1018</v>
      </c>
      <c r="F18" s="139">
        <f>'[1]Rural Linkage wise'!V19</f>
        <v>70.3</v>
      </c>
      <c r="G18" s="139">
        <f>'[1]Rural Linkage wise'!W19</f>
        <v>1144</v>
      </c>
      <c r="H18" s="139">
        <f>'[1]Rural Linkage wise'!X19</f>
        <v>71.010000000000005</v>
      </c>
      <c r="I18" s="139">
        <f t="shared" si="0"/>
        <v>2162</v>
      </c>
      <c r="J18" s="140">
        <f t="shared" si="0"/>
        <v>141.31</v>
      </c>
      <c r="K18" s="23">
        <f t="shared" si="3"/>
        <v>42.82121212121212</v>
      </c>
      <c r="L18" s="141">
        <v>2581</v>
      </c>
      <c r="M18" s="6">
        <v>163</v>
      </c>
      <c r="N18" s="139">
        <f>'[1]Urban Linkage wise'!S19</f>
        <v>418</v>
      </c>
      <c r="O18" s="140">
        <f>'[1]Urban Linkage wise'!T19</f>
        <v>28.512699999999999</v>
      </c>
      <c r="P18" s="139">
        <f>'[1]Urban Linkage wise'!U19</f>
        <v>1047</v>
      </c>
      <c r="Q18" s="140">
        <f>'[1]Urban Linkage wise'!V19</f>
        <v>63.66</v>
      </c>
      <c r="R18" s="139">
        <f t="shared" si="1"/>
        <v>1465</v>
      </c>
      <c r="S18" s="140">
        <f t="shared" si="1"/>
        <v>92.172699999999992</v>
      </c>
      <c r="T18" s="139">
        <f t="shared" si="4"/>
        <v>56.547668711656442</v>
      </c>
      <c r="U18" s="139">
        <f t="shared" si="2"/>
        <v>3627</v>
      </c>
      <c r="V18" s="140">
        <f t="shared" si="2"/>
        <v>233.48269999999999</v>
      </c>
    </row>
    <row r="19" spans="1:22" ht="19.5" customHeight="1" x14ac:dyDescent="0.25">
      <c r="A19" s="8">
        <v>13</v>
      </c>
      <c r="B19" s="2" t="s">
        <v>22</v>
      </c>
      <c r="C19" s="141">
        <v>5059</v>
      </c>
      <c r="D19" s="6">
        <v>430</v>
      </c>
      <c r="E19" s="139">
        <f>'[1]Rural Linkage wise'!U20</f>
        <v>819</v>
      </c>
      <c r="F19" s="139">
        <f>'[1]Rural Linkage wise'!V20</f>
        <v>79.255799999999994</v>
      </c>
      <c r="G19" s="139">
        <f>'[1]Rural Linkage wise'!W20</f>
        <v>1286</v>
      </c>
      <c r="H19" s="139">
        <f>'[1]Rural Linkage wise'!X20</f>
        <v>133.32</v>
      </c>
      <c r="I19" s="139">
        <f t="shared" si="0"/>
        <v>2105</v>
      </c>
      <c r="J19" s="140">
        <f t="shared" si="0"/>
        <v>212.57579999999999</v>
      </c>
      <c r="K19" s="23">
        <f t="shared" si="3"/>
        <v>49.43623255813953</v>
      </c>
      <c r="L19" s="141">
        <v>1438</v>
      </c>
      <c r="M19" s="6">
        <v>97</v>
      </c>
      <c r="N19" s="139">
        <f>'[1]Urban Linkage wise'!S20</f>
        <v>340</v>
      </c>
      <c r="O19" s="140">
        <f>'[1]Urban Linkage wise'!T20</f>
        <v>36.033999999999999</v>
      </c>
      <c r="P19" s="139">
        <f>'[1]Urban Linkage wise'!U20</f>
        <v>394</v>
      </c>
      <c r="Q19" s="140">
        <f>'[1]Urban Linkage wise'!V20</f>
        <v>46.85</v>
      </c>
      <c r="R19" s="139">
        <f t="shared" si="1"/>
        <v>734</v>
      </c>
      <c r="S19" s="140">
        <f t="shared" si="1"/>
        <v>82.884</v>
      </c>
      <c r="T19" s="139">
        <f t="shared" si="4"/>
        <v>85.447422680412359</v>
      </c>
      <c r="U19" s="139">
        <f t="shared" si="2"/>
        <v>2839</v>
      </c>
      <c r="V19" s="140">
        <f t="shared" si="2"/>
        <v>295.45979999999997</v>
      </c>
    </row>
    <row r="20" spans="1:22" ht="19.5" customHeight="1" x14ac:dyDescent="0.25">
      <c r="A20" s="8">
        <v>14</v>
      </c>
      <c r="B20" s="9" t="s">
        <v>23</v>
      </c>
      <c r="C20" s="141">
        <v>7353</v>
      </c>
      <c r="D20" s="6">
        <v>625</v>
      </c>
      <c r="E20" s="139">
        <f>'[1]Rural Linkage wise'!U21</f>
        <v>2809</v>
      </c>
      <c r="F20" s="139">
        <f>'[1]Rural Linkage wise'!V21</f>
        <v>255.18438</v>
      </c>
      <c r="G20" s="139">
        <f>'[1]Rural Linkage wise'!W21</f>
        <v>1413</v>
      </c>
      <c r="H20" s="139">
        <f>'[1]Rural Linkage wise'!X21</f>
        <v>104.14879999999999</v>
      </c>
      <c r="I20" s="139">
        <f t="shared" si="0"/>
        <v>4222</v>
      </c>
      <c r="J20" s="140">
        <f t="shared" si="0"/>
        <v>359.33317999999997</v>
      </c>
      <c r="K20" s="23">
        <f t="shared" si="3"/>
        <v>57.493308800000001</v>
      </c>
      <c r="L20" s="141">
        <v>12733</v>
      </c>
      <c r="M20" s="6">
        <v>815</v>
      </c>
      <c r="N20" s="139">
        <f>'[1]Urban Linkage wise'!S21</f>
        <v>1864</v>
      </c>
      <c r="O20" s="140">
        <f>'[1]Urban Linkage wise'!T21</f>
        <v>160.78919999999999</v>
      </c>
      <c r="P20" s="139">
        <f>'[1]Urban Linkage wise'!U21</f>
        <v>3036</v>
      </c>
      <c r="Q20" s="140">
        <f>'[1]Urban Linkage wise'!V21</f>
        <v>238.74119999999999</v>
      </c>
      <c r="R20" s="139">
        <f t="shared" si="1"/>
        <v>4900</v>
      </c>
      <c r="S20" s="140">
        <f t="shared" si="1"/>
        <v>399.53039999999999</v>
      </c>
      <c r="T20" s="139">
        <f t="shared" si="4"/>
        <v>49.022134969325151</v>
      </c>
      <c r="U20" s="139">
        <f t="shared" si="2"/>
        <v>9122</v>
      </c>
      <c r="V20" s="140">
        <f t="shared" si="2"/>
        <v>758.86357999999996</v>
      </c>
    </row>
    <row r="21" spans="1:22" ht="19.5" customHeight="1" x14ac:dyDescent="0.25">
      <c r="A21" s="8">
        <v>15</v>
      </c>
      <c r="B21" s="9" t="s">
        <v>24</v>
      </c>
      <c r="C21" s="141">
        <v>5941</v>
      </c>
      <c r="D21" s="6">
        <v>505</v>
      </c>
      <c r="E21" s="139">
        <f>'[1]Rural Linkage wise'!U22</f>
        <v>1239</v>
      </c>
      <c r="F21" s="139">
        <f>'[1]Rural Linkage wise'!V22</f>
        <v>71.322699999999998</v>
      </c>
      <c r="G21" s="139">
        <f>'[1]Rural Linkage wise'!W22</f>
        <v>1360</v>
      </c>
      <c r="H21" s="139">
        <f>'[1]Rural Linkage wise'!X22</f>
        <v>107.36960000000001</v>
      </c>
      <c r="I21" s="139">
        <f t="shared" si="0"/>
        <v>2599</v>
      </c>
      <c r="J21" s="140">
        <f t="shared" si="0"/>
        <v>178.69229999999999</v>
      </c>
      <c r="K21" s="23">
        <f t="shared" si="3"/>
        <v>35.384613861386136</v>
      </c>
      <c r="L21" s="141">
        <v>1543</v>
      </c>
      <c r="M21" s="6">
        <v>97</v>
      </c>
      <c r="N21" s="139">
        <f>'[1]Urban Linkage wise'!S22</f>
        <v>124</v>
      </c>
      <c r="O21" s="140">
        <f>'[1]Urban Linkage wise'!T22</f>
        <v>7.1993</v>
      </c>
      <c r="P21" s="139">
        <f>'[1]Urban Linkage wise'!U22</f>
        <v>511</v>
      </c>
      <c r="Q21" s="140">
        <f>'[1]Urban Linkage wise'!V22</f>
        <v>19.935500000000001</v>
      </c>
      <c r="R21" s="139">
        <f t="shared" si="1"/>
        <v>635</v>
      </c>
      <c r="S21" s="140">
        <f t="shared" si="1"/>
        <v>27.134800000000002</v>
      </c>
      <c r="T21" s="139">
        <f t="shared" si="4"/>
        <v>27.974020618556704</v>
      </c>
      <c r="U21" s="139">
        <f t="shared" si="2"/>
        <v>3234</v>
      </c>
      <c r="V21" s="140">
        <f t="shared" si="2"/>
        <v>205.8271</v>
      </c>
    </row>
    <row r="22" spans="1:22" ht="19.5" customHeight="1" x14ac:dyDescent="0.25">
      <c r="A22" s="8">
        <v>16</v>
      </c>
      <c r="B22" s="9" t="s">
        <v>25</v>
      </c>
      <c r="C22" s="141">
        <v>5059</v>
      </c>
      <c r="D22" s="6">
        <v>430</v>
      </c>
      <c r="E22" s="139">
        <f>'[1]Rural Linkage wise'!U23</f>
        <v>1802</v>
      </c>
      <c r="F22" s="139">
        <f>'[1]Rural Linkage wise'!V23</f>
        <v>121.367</v>
      </c>
      <c r="G22" s="139">
        <f>'[1]Rural Linkage wise'!W23</f>
        <v>1434</v>
      </c>
      <c r="H22" s="139">
        <f>'[1]Rural Linkage wise'!X23</f>
        <v>91.65</v>
      </c>
      <c r="I22" s="139">
        <f t="shared" si="0"/>
        <v>3236</v>
      </c>
      <c r="J22" s="140">
        <f t="shared" si="0"/>
        <v>213.017</v>
      </c>
      <c r="K22" s="23">
        <f t="shared" si="3"/>
        <v>49.538837209302322</v>
      </c>
      <c r="L22" s="141">
        <v>1990</v>
      </c>
      <c r="M22" s="6">
        <v>126</v>
      </c>
      <c r="N22" s="139">
        <f>'[1]Urban Linkage wise'!S23</f>
        <v>306</v>
      </c>
      <c r="O22" s="140">
        <f>'[1]Urban Linkage wise'!T23</f>
        <v>23.761700000000001</v>
      </c>
      <c r="P22" s="139">
        <f>'[1]Urban Linkage wise'!U23</f>
        <v>756</v>
      </c>
      <c r="Q22" s="140">
        <f>'[1]Urban Linkage wise'!V23</f>
        <v>47.63</v>
      </c>
      <c r="R22" s="139">
        <f t="shared" si="1"/>
        <v>1062</v>
      </c>
      <c r="S22" s="140">
        <f t="shared" si="1"/>
        <v>71.3917</v>
      </c>
      <c r="T22" s="139">
        <f t="shared" si="4"/>
        <v>56.660079365079362</v>
      </c>
      <c r="U22" s="139">
        <f t="shared" si="2"/>
        <v>4298</v>
      </c>
      <c r="V22" s="140">
        <f t="shared" si="2"/>
        <v>284.40870000000001</v>
      </c>
    </row>
    <row r="23" spans="1:22" ht="19.5" customHeight="1" x14ac:dyDescent="0.25">
      <c r="A23" s="8">
        <v>17</v>
      </c>
      <c r="B23" s="9" t="s">
        <v>26</v>
      </c>
      <c r="C23" s="141">
        <v>6706</v>
      </c>
      <c r="D23" s="6">
        <v>570</v>
      </c>
      <c r="E23" s="139">
        <f>'[1]Rural Linkage wise'!U24</f>
        <v>1425</v>
      </c>
      <c r="F23" s="139">
        <f>'[1]Rural Linkage wise'!V24</f>
        <v>127.5112</v>
      </c>
      <c r="G23" s="139">
        <f>'[1]Rural Linkage wise'!W24</f>
        <v>4135</v>
      </c>
      <c r="H23" s="139">
        <f>'[1]Rural Linkage wise'!X24</f>
        <v>112.12949999999999</v>
      </c>
      <c r="I23" s="139">
        <f t="shared" ref="I23:J38" si="5">E23+G23</f>
        <v>5560</v>
      </c>
      <c r="J23" s="140">
        <f t="shared" si="5"/>
        <v>239.64069999999998</v>
      </c>
      <c r="K23" s="23">
        <f t="shared" si="3"/>
        <v>42.042228070175433</v>
      </c>
      <c r="L23" s="141">
        <v>4996</v>
      </c>
      <c r="M23" s="6">
        <v>316</v>
      </c>
      <c r="N23" s="139">
        <f>'[1]Urban Linkage wise'!S24</f>
        <v>580</v>
      </c>
      <c r="O23" s="140">
        <f>'[1]Urban Linkage wise'!T24</f>
        <v>46.921300000000002</v>
      </c>
      <c r="P23" s="139">
        <f>'[1]Urban Linkage wise'!U24</f>
        <v>1489</v>
      </c>
      <c r="Q23" s="140">
        <f>'[1]Urban Linkage wise'!V24</f>
        <v>123.95</v>
      </c>
      <c r="R23" s="139">
        <f t="shared" ref="R23:S38" si="6">N23+P23</f>
        <v>2069</v>
      </c>
      <c r="S23" s="140">
        <f t="shared" si="6"/>
        <v>170.87130000000002</v>
      </c>
      <c r="T23" s="139">
        <f t="shared" si="4"/>
        <v>54.073196202531648</v>
      </c>
      <c r="U23" s="139">
        <f t="shared" ref="U23:V38" si="7">I23+R23</f>
        <v>7629</v>
      </c>
      <c r="V23" s="140">
        <f t="shared" si="7"/>
        <v>410.512</v>
      </c>
    </row>
    <row r="24" spans="1:22" ht="19.5" customHeight="1" x14ac:dyDescent="0.25">
      <c r="A24" s="8">
        <v>18</v>
      </c>
      <c r="B24" s="9" t="s">
        <v>27</v>
      </c>
      <c r="C24" s="141">
        <v>2823</v>
      </c>
      <c r="D24" s="6">
        <v>240</v>
      </c>
      <c r="E24" s="139">
        <f>'[1]Rural Linkage wise'!U25</f>
        <v>704</v>
      </c>
      <c r="F24" s="139">
        <f>'[1]Rural Linkage wise'!V25</f>
        <v>59.394640000000003</v>
      </c>
      <c r="G24" s="139">
        <f>'[1]Rural Linkage wise'!W25</f>
        <v>1053</v>
      </c>
      <c r="H24" s="139">
        <f>'[1]Rural Linkage wise'!X25</f>
        <v>57.9131</v>
      </c>
      <c r="I24" s="139">
        <f t="shared" si="5"/>
        <v>1757</v>
      </c>
      <c r="J24" s="140">
        <f t="shared" si="5"/>
        <v>117.30774</v>
      </c>
      <c r="K24" s="23">
        <f t="shared" si="3"/>
        <v>48.878225</v>
      </c>
      <c r="L24" s="141">
        <v>1097</v>
      </c>
      <c r="M24" s="6">
        <v>70</v>
      </c>
      <c r="N24" s="139">
        <f>'[1]Urban Linkage wise'!S25</f>
        <v>209</v>
      </c>
      <c r="O24" s="140">
        <f>'[1]Urban Linkage wise'!T25</f>
        <v>15.84079</v>
      </c>
      <c r="P24" s="139">
        <f>'[1]Urban Linkage wise'!U25</f>
        <v>345</v>
      </c>
      <c r="Q24" s="140">
        <f>'[1]Urban Linkage wise'!V25</f>
        <v>22.65</v>
      </c>
      <c r="R24" s="139">
        <f t="shared" si="6"/>
        <v>554</v>
      </c>
      <c r="S24" s="140">
        <f t="shared" si="6"/>
        <v>38.490789999999997</v>
      </c>
      <c r="T24" s="139">
        <f t="shared" si="4"/>
        <v>54.986842857142847</v>
      </c>
      <c r="U24" s="139">
        <f t="shared" si="7"/>
        <v>2311</v>
      </c>
      <c r="V24" s="140">
        <f t="shared" si="7"/>
        <v>155.79853</v>
      </c>
    </row>
    <row r="25" spans="1:22" ht="19.5" customHeight="1" x14ac:dyDescent="0.25">
      <c r="A25" s="8">
        <v>19</v>
      </c>
      <c r="B25" s="9" t="s">
        <v>28</v>
      </c>
      <c r="C25" s="141">
        <v>9647</v>
      </c>
      <c r="D25" s="6">
        <v>820</v>
      </c>
      <c r="E25" s="139">
        <f>'[1]Rural Linkage wise'!U26</f>
        <v>2503</v>
      </c>
      <c r="F25" s="139">
        <f>'[1]Rural Linkage wise'!V26</f>
        <v>174.9462</v>
      </c>
      <c r="G25" s="139">
        <f>'[1]Rural Linkage wise'!W26</f>
        <v>2191</v>
      </c>
      <c r="H25" s="139">
        <f>'[1]Rural Linkage wise'!X26</f>
        <v>145.43680000000001</v>
      </c>
      <c r="I25" s="139">
        <f t="shared" si="5"/>
        <v>4694</v>
      </c>
      <c r="J25" s="140">
        <f t="shared" si="5"/>
        <v>320.38300000000004</v>
      </c>
      <c r="K25" s="23">
        <f t="shared" si="3"/>
        <v>39.071097560975616</v>
      </c>
      <c r="L25" s="141">
        <v>2714</v>
      </c>
      <c r="M25" s="6">
        <v>172</v>
      </c>
      <c r="N25" s="139">
        <f>'[1]Urban Linkage wise'!S26</f>
        <v>476</v>
      </c>
      <c r="O25" s="140">
        <f>'[1]Urban Linkage wise'!T26</f>
        <v>33.053199999999997</v>
      </c>
      <c r="P25" s="139">
        <f>'[1]Urban Linkage wise'!U26</f>
        <v>1443</v>
      </c>
      <c r="Q25" s="140">
        <f>'[1]Urban Linkage wise'!V26</f>
        <v>77.02</v>
      </c>
      <c r="R25" s="139">
        <f t="shared" si="6"/>
        <v>1919</v>
      </c>
      <c r="S25" s="140">
        <f t="shared" si="6"/>
        <v>110.07319999999999</v>
      </c>
      <c r="T25" s="139">
        <f t="shared" si="4"/>
        <v>63.996046511627902</v>
      </c>
      <c r="U25" s="139">
        <f t="shared" si="7"/>
        <v>6613</v>
      </c>
      <c r="V25" s="140">
        <f t="shared" si="7"/>
        <v>430.45620000000002</v>
      </c>
    </row>
    <row r="26" spans="1:22" ht="19.5" customHeight="1" x14ac:dyDescent="0.25">
      <c r="A26" s="8">
        <v>20</v>
      </c>
      <c r="B26" s="9" t="s">
        <v>29</v>
      </c>
      <c r="C26" s="141">
        <v>5235</v>
      </c>
      <c r="D26" s="6">
        <v>445</v>
      </c>
      <c r="E26" s="139">
        <f>'[1]Rural Linkage wise'!U27</f>
        <v>1260</v>
      </c>
      <c r="F26" s="139">
        <f>'[1]Rural Linkage wise'!V27</f>
        <v>99.260099999999994</v>
      </c>
      <c r="G26" s="139">
        <f>'[1]Rural Linkage wise'!W27</f>
        <v>1355</v>
      </c>
      <c r="H26" s="139">
        <f>'[1]Rural Linkage wise'!X27</f>
        <v>103.25620000000001</v>
      </c>
      <c r="I26" s="139">
        <f t="shared" si="5"/>
        <v>2615</v>
      </c>
      <c r="J26" s="140">
        <f t="shared" si="5"/>
        <v>202.5163</v>
      </c>
      <c r="K26" s="23">
        <f t="shared" si="3"/>
        <v>45.509280898876405</v>
      </c>
      <c r="L26" s="141">
        <v>2714</v>
      </c>
      <c r="M26" s="6">
        <v>173</v>
      </c>
      <c r="N26" s="139">
        <f>'[1]Urban Linkage wise'!S27</f>
        <v>364</v>
      </c>
      <c r="O26" s="140">
        <f>'[1]Urban Linkage wise'!T27</f>
        <v>25.84</v>
      </c>
      <c r="P26" s="139">
        <f>'[1]Urban Linkage wise'!U27</f>
        <v>1299</v>
      </c>
      <c r="Q26" s="140">
        <f>'[1]Urban Linkage wise'!V27</f>
        <v>64.620099999999994</v>
      </c>
      <c r="R26" s="139">
        <f t="shared" si="6"/>
        <v>1663</v>
      </c>
      <c r="S26" s="140">
        <f t="shared" si="6"/>
        <v>90.460099999999997</v>
      </c>
      <c r="T26" s="139">
        <f t="shared" si="4"/>
        <v>52.289075144508665</v>
      </c>
      <c r="U26" s="139">
        <f t="shared" si="7"/>
        <v>4278</v>
      </c>
      <c r="V26" s="140">
        <f t="shared" si="7"/>
        <v>292.97640000000001</v>
      </c>
    </row>
    <row r="27" spans="1:22" ht="19.5" customHeight="1" x14ac:dyDescent="0.25">
      <c r="A27" s="8">
        <v>21</v>
      </c>
      <c r="B27" s="9" t="s">
        <v>30</v>
      </c>
      <c r="C27" s="141">
        <v>7059</v>
      </c>
      <c r="D27" s="6">
        <v>600</v>
      </c>
      <c r="E27" s="139">
        <f>'[1]Rural Linkage wise'!U28</f>
        <v>1335</v>
      </c>
      <c r="F27" s="139">
        <f>'[1]Rural Linkage wise'!V28</f>
        <v>130.6174</v>
      </c>
      <c r="G27" s="139">
        <f>'[1]Rural Linkage wise'!W28</f>
        <v>1974</v>
      </c>
      <c r="H27" s="139">
        <f>'[1]Rural Linkage wise'!X28</f>
        <v>116.1153</v>
      </c>
      <c r="I27" s="139">
        <f t="shared" si="5"/>
        <v>3309</v>
      </c>
      <c r="J27" s="140">
        <f t="shared" si="5"/>
        <v>246.73270000000002</v>
      </c>
      <c r="K27" s="23">
        <f t="shared" si="3"/>
        <v>41.12211666666667</v>
      </c>
      <c r="L27" s="141">
        <v>3031</v>
      </c>
      <c r="M27" s="6">
        <v>189</v>
      </c>
      <c r="N27" s="139">
        <f>'[1]Urban Linkage wise'!S28</f>
        <v>518</v>
      </c>
      <c r="O27" s="140">
        <f>'[1]Urban Linkage wise'!T28</f>
        <v>41.0182</v>
      </c>
      <c r="P27" s="139">
        <f>'[1]Urban Linkage wise'!U28</f>
        <v>1178</v>
      </c>
      <c r="Q27" s="140">
        <f>'[1]Urban Linkage wise'!V28</f>
        <v>64.150000000000006</v>
      </c>
      <c r="R27" s="139">
        <f t="shared" si="6"/>
        <v>1696</v>
      </c>
      <c r="S27" s="140">
        <f t="shared" si="6"/>
        <v>105.16820000000001</v>
      </c>
      <c r="T27" s="139">
        <f t="shared" si="4"/>
        <v>55.644550264550276</v>
      </c>
      <c r="U27" s="139">
        <f t="shared" si="7"/>
        <v>5005</v>
      </c>
      <c r="V27" s="140">
        <f t="shared" si="7"/>
        <v>351.90090000000004</v>
      </c>
    </row>
    <row r="28" spans="1:22" ht="19.5" customHeight="1" x14ac:dyDescent="0.25">
      <c r="A28" s="8">
        <v>22</v>
      </c>
      <c r="B28" s="9" t="s">
        <v>31</v>
      </c>
      <c r="C28" s="141">
        <v>11647</v>
      </c>
      <c r="D28" s="6">
        <v>990</v>
      </c>
      <c r="E28" s="139">
        <f>'[1]Rural Linkage wise'!U29</f>
        <v>2862</v>
      </c>
      <c r="F28" s="139">
        <f>'[1]Rural Linkage wise'!V29</f>
        <v>223.58789999999999</v>
      </c>
      <c r="G28" s="139">
        <f>'[1]Rural Linkage wise'!W29</f>
        <v>3751</v>
      </c>
      <c r="H28" s="139">
        <f>'[1]Rural Linkage wise'!X29</f>
        <v>169.43087</v>
      </c>
      <c r="I28" s="139">
        <f t="shared" si="5"/>
        <v>6613</v>
      </c>
      <c r="J28" s="140">
        <f t="shared" si="5"/>
        <v>393.01877000000002</v>
      </c>
      <c r="K28" s="23">
        <f t="shared" si="3"/>
        <v>39.698865656565658</v>
      </c>
      <c r="L28" s="141">
        <v>9757</v>
      </c>
      <c r="M28" s="6">
        <v>612</v>
      </c>
      <c r="N28" s="139">
        <f>'[1]Urban Linkage wise'!S29</f>
        <v>1321</v>
      </c>
      <c r="O28" s="140">
        <f>'[1]Urban Linkage wise'!T29</f>
        <v>98.677000000000007</v>
      </c>
      <c r="P28" s="139">
        <f>'[1]Urban Linkage wise'!U29</f>
        <v>5611</v>
      </c>
      <c r="Q28" s="140">
        <f>'[1]Urban Linkage wise'!V29</f>
        <v>160.3956</v>
      </c>
      <c r="R28" s="139">
        <f t="shared" si="6"/>
        <v>6932</v>
      </c>
      <c r="S28" s="140">
        <f t="shared" si="6"/>
        <v>259.07260000000002</v>
      </c>
      <c r="T28" s="139">
        <f t="shared" si="4"/>
        <v>42.332124183006542</v>
      </c>
      <c r="U28" s="139">
        <f t="shared" si="7"/>
        <v>13545</v>
      </c>
      <c r="V28" s="140">
        <f t="shared" si="7"/>
        <v>652.0913700000001</v>
      </c>
    </row>
    <row r="29" spans="1:22" ht="19.5" customHeight="1" x14ac:dyDescent="0.25">
      <c r="A29" s="8">
        <v>23</v>
      </c>
      <c r="B29" s="9" t="s">
        <v>32</v>
      </c>
      <c r="C29" s="141">
        <v>7530</v>
      </c>
      <c r="D29" s="6">
        <v>640</v>
      </c>
      <c r="E29" s="139">
        <f>'[1]Rural Linkage wise'!U30</f>
        <v>1644</v>
      </c>
      <c r="F29" s="139">
        <f>'[1]Rural Linkage wise'!V30</f>
        <v>149.35230000000001</v>
      </c>
      <c r="G29" s="139">
        <f>'[1]Rural Linkage wise'!W30</f>
        <v>1349</v>
      </c>
      <c r="H29" s="139">
        <f>'[1]Rural Linkage wise'!X30</f>
        <v>93.391300000000001</v>
      </c>
      <c r="I29" s="139">
        <f t="shared" si="5"/>
        <v>2993</v>
      </c>
      <c r="J29" s="140">
        <f t="shared" si="5"/>
        <v>242.74360000000001</v>
      </c>
      <c r="K29" s="23">
        <f t="shared" si="3"/>
        <v>37.928687500000002</v>
      </c>
      <c r="L29" s="141">
        <v>3064</v>
      </c>
      <c r="M29" s="6">
        <v>192</v>
      </c>
      <c r="N29" s="139">
        <f>'[1]Urban Linkage wise'!S30</f>
        <v>462</v>
      </c>
      <c r="O29" s="140">
        <f>'[1]Urban Linkage wise'!T30</f>
        <v>32.958199999999998</v>
      </c>
      <c r="P29" s="139">
        <f>'[1]Urban Linkage wise'!U30</f>
        <v>2878</v>
      </c>
      <c r="Q29" s="140">
        <f>'[1]Urban Linkage wise'!V30</f>
        <v>71.040000000000006</v>
      </c>
      <c r="R29" s="139">
        <f t="shared" si="6"/>
        <v>3340</v>
      </c>
      <c r="S29" s="140">
        <f t="shared" si="6"/>
        <v>103.9982</v>
      </c>
      <c r="T29" s="139">
        <f t="shared" si="4"/>
        <v>54.165729166666665</v>
      </c>
      <c r="U29" s="139">
        <f t="shared" si="7"/>
        <v>6333</v>
      </c>
      <c r="V29" s="140">
        <f t="shared" si="7"/>
        <v>346.74180000000001</v>
      </c>
    </row>
    <row r="30" spans="1:22" ht="19.5" customHeight="1" x14ac:dyDescent="0.25">
      <c r="A30" s="8">
        <v>24</v>
      </c>
      <c r="B30" s="9" t="s">
        <v>33</v>
      </c>
      <c r="C30" s="141">
        <v>4000</v>
      </c>
      <c r="D30" s="6">
        <v>340</v>
      </c>
      <c r="E30" s="139">
        <f>'[1]Rural Linkage wise'!U31</f>
        <v>1053</v>
      </c>
      <c r="F30" s="139">
        <f>'[1]Rural Linkage wise'!V31</f>
        <v>81.311400000000006</v>
      </c>
      <c r="G30" s="139">
        <f>'[1]Rural Linkage wise'!W31</f>
        <v>2611</v>
      </c>
      <c r="H30" s="139">
        <f>'[1]Rural Linkage wise'!X31</f>
        <v>72.261600000000001</v>
      </c>
      <c r="I30" s="139">
        <f t="shared" si="5"/>
        <v>3664</v>
      </c>
      <c r="J30" s="140">
        <f t="shared" si="5"/>
        <v>153.57300000000001</v>
      </c>
      <c r="K30" s="23">
        <f t="shared" si="3"/>
        <v>45.168529411764709</v>
      </c>
      <c r="L30" s="141">
        <v>4464</v>
      </c>
      <c r="M30" s="6">
        <v>277</v>
      </c>
      <c r="N30" s="139">
        <f>'[1]Urban Linkage wise'!S31</f>
        <v>713</v>
      </c>
      <c r="O30" s="140">
        <f>'[1]Urban Linkage wise'!T31</f>
        <v>53.504562999999997</v>
      </c>
      <c r="P30" s="139">
        <f>'[1]Urban Linkage wise'!U31</f>
        <v>1635</v>
      </c>
      <c r="Q30" s="140">
        <f>'[1]Urban Linkage wise'!V31</f>
        <v>77.546499999999995</v>
      </c>
      <c r="R30" s="139">
        <f t="shared" si="6"/>
        <v>2348</v>
      </c>
      <c r="S30" s="140">
        <f t="shared" si="6"/>
        <v>131.051063</v>
      </c>
      <c r="T30" s="139">
        <f t="shared" si="4"/>
        <v>47.31085306859206</v>
      </c>
      <c r="U30" s="139">
        <f t="shared" si="7"/>
        <v>6012</v>
      </c>
      <c r="V30" s="140">
        <f t="shared" si="7"/>
        <v>284.62406299999998</v>
      </c>
    </row>
    <row r="31" spans="1:22" ht="19.5" customHeight="1" x14ac:dyDescent="0.25">
      <c r="A31" s="8">
        <v>25</v>
      </c>
      <c r="B31" s="9" t="s">
        <v>34</v>
      </c>
      <c r="C31" s="141">
        <v>12000</v>
      </c>
      <c r="D31" s="6">
        <v>1020</v>
      </c>
      <c r="E31" s="139">
        <f>'[1]Rural Linkage wise'!U32</f>
        <v>3230</v>
      </c>
      <c r="F31" s="139">
        <f>'[1]Rural Linkage wise'!V32</f>
        <v>286.12599999999998</v>
      </c>
      <c r="G31" s="139">
        <f>'[1]Rural Linkage wise'!W32</f>
        <v>3347</v>
      </c>
      <c r="H31" s="139">
        <f>'[1]Rural Linkage wise'!X32</f>
        <v>265.11259999999999</v>
      </c>
      <c r="I31" s="139">
        <f t="shared" si="5"/>
        <v>6577</v>
      </c>
      <c r="J31" s="140">
        <f t="shared" si="5"/>
        <v>551.23859999999991</v>
      </c>
      <c r="K31" s="23">
        <f t="shared" si="3"/>
        <v>54.042999999999985</v>
      </c>
      <c r="L31" s="141">
        <v>5762</v>
      </c>
      <c r="M31" s="6">
        <v>363</v>
      </c>
      <c r="N31" s="139">
        <f>'[1]Urban Linkage wise'!S32</f>
        <v>835</v>
      </c>
      <c r="O31" s="140">
        <f>'[1]Urban Linkage wise'!T32</f>
        <v>71.901600000000002</v>
      </c>
      <c r="P31" s="139">
        <f>'[1]Urban Linkage wise'!U32</f>
        <v>2106</v>
      </c>
      <c r="Q31" s="140">
        <f>'[1]Urban Linkage wise'!V32</f>
        <v>142.7114</v>
      </c>
      <c r="R31" s="139">
        <f t="shared" si="6"/>
        <v>2941</v>
      </c>
      <c r="S31" s="140">
        <f t="shared" si="6"/>
        <v>214.613</v>
      </c>
      <c r="T31" s="139">
        <f t="shared" si="4"/>
        <v>59.122038567493121</v>
      </c>
      <c r="U31" s="139">
        <f t="shared" si="7"/>
        <v>9518</v>
      </c>
      <c r="V31" s="140">
        <f t="shared" si="7"/>
        <v>765.85159999999996</v>
      </c>
    </row>
    <row r="32" spans="1:22" ht="19.5" customHeight="1" x14ac:dyDescent="0.25">
      <c r="A32" s="8">
        <v>26</v>
      </c>
      <c r="B32" s="9" t="s">
        <v>35</v>
      </c>
      <c r="C32" s="138">
        <v>2823</v>
      </c>
      <c r="D32" s="4">
        <v>240</v>
      </c>
      <c r="E32" s="139">
        <f>'[1]Rural Linkage wise'!U33</f>
        <v>628</v>
      </c>
      <c r="F32" s="139">
        <f>'[1]Rural Linkage wise'!V33</f>
        <v>58.500599999999999</v>
      </c>
      <c r="G32" s="139">
        <f>'[1]Rural Linkage wise'!W33</f>
        <v>1553</v>
      </c>
      <c r="H32" s="139">
        <f>'[1]Rural Linkage wise'!X33</f>
        <v>68.590731700000006</v>
      </c>
      <c r="I32" s="139">
        <f t="shared" si="5"/>
        <v>2181</v>
      </c>
      <c r="J32" s="140">
        <f t="shared" si="5"/>
        <v>127.09133170000001</v>
      </c>
      <c r="K32" s="23">
        <f t="shared" si="3"/>
        <v>52.954721541666672</v>
      </c>
      <c r="L32" s="138">
        <v>3196</v>
      </c>
      <c r="M32" s="4">
        <v>206</v>
      </c>
      <c r="N32" s="139">
        <f>'[1]Urban Linkage wise'!S33</f>
        <v>607</v>
      </c>
      <c r="O32" s="140">
        <f>'[1]Urban Linkage wise'!T33</f>
        <v>45.312899999999999</v>
      </c>
      <c r="P32" s="139">
        <f>'[1]Urban Linkage wise'!U33</f>
        <v>1087</v>
      </c>
      <c r="Q32" s="140">
        <f>'[1]Urban Linkage wise'!V33</f>
        <v>63.29</v>
      </c>
      <c r="R32" s="139">
        <f t="shared" si="6"/>
        <v>1694</v>
      </c>
      <c r="S32" s="140">
        <f t="shared" si="6"/>
        <v>108.60290000000001</v>
      </c>
      <c r="T32" s="139">
        <f t="shared" si="4"/>
        <v>52.71985436893204</v>
      </c>
      <c r="U32" s="139">
        <f t="shared" si="7"/>
        <v>3875</v>
      </c>
      <c r="V32" s="140">
        <f t="shared" si="7"/>
        <v>235.69423170000002</v>
      </c>
    </row>
    <row r="33" spans="1:22" ht="19.5" customHeight="1" x14ac:dyDescent="0.25">
      <c r="A33" s="8">
        <v>27</v>
      </c>
      <c r="B33" s="9" t="s">
        <v>36</v>
      </c>
      <c r="C33" s="138">
        <v>4706</v>
      </c>
      <c r="D33" s="4">
        <v>400</v>
      </c>
      <c r="E33" s="139">
        <f>'[1]Rural Linkage wise'!U34</f>
        <v>1452</v>
      </c>
      <c r="F33" s="139">
        <f>'[1]Rural Linkage wise'!V34</f>
        <v>153.9136</v>
      </c>
      <c r="G33" s="139">
        <f>'[1]Rural Linkage wise'!W34</f>
        <v>1852</v>
      </c>
      <c r="H33" s="139">
        <f>'[1]Rural Linkage wise'!X34</f>
        <v>100.4689</v>
      </c>
      <c r="I33" s="139">
        <f t="shared" si="5"/>
        <v>3304</v>
      </c>
      <c r="J33" s="140">
        <f t="shared" si="5"/>
        <v>254.38249999999999</v>
      </c>
      <c r="K33" s="23">
        <f t="shared" si="3"/>
        <v>63.595624999999998</v>
      </c>
      <c r="L33" s="3">
        <v>5012</v>
      </c>
      <c r="M33" s="4">
        <v>315</v>
      </c>
      <c r="N33" s="139">
        <f>'[1]Urban Linkage wise'!S34</f>
        <v>520</v>
      </c>
      <c r="O33" s="140">
        <f>'[1]Urban Linkage wise'!T34</f>
        <v>40.024099999999997</v>
      </c>
      <c r="P33" s="139">
        <f>'[1]Urban Linkage wise'!U34</f>
        <v>3036</v>
      </c>
      <c r="Q33" s="140">
        <f>'[1]Urban Linkage wise'!V34</f>
        <v>98.03</v>
      </c>
      <c r="R33" s="139">
        <f t="shared" si="6"/>
        <v>3556</v>
      </c>
      <c r="S33" s="140">
        <f t="shared" si="6"/>
        <v>138.05410000000001</v>
      </c>
      <c r="T33" s="139">
        <f t="shared" si="4"/>
        <v>43.82669841269842</v>
      </c>
      <c r="U33" s="139">
        <f t="shared" si="7"/>
        <v>6860</v>
      </c>
      <c r="V33" s="140">
        <f t="shared" si="7"/>
        <v>392.4366</v>
      </c>
    </row>
    <row r="34" spans="1:22" ht="19.5" customHeight="1" x14ac:dyDescent="0.25">
      <c r="A34" s="8">
        <v>28</v>
      </c>
      <c r="B34" s="9" t="s">
        <v>37</v>
      </c>
      <c r="C34" s="138">
        <v>6235</v>
      </c>
      <c r="D34" s="4">
        <v>530</v>
      </c>
      <c r="E34" s="139">
        <f>'[1]Rural Linkage wise'!U35</f>
        <v>1413</v>
      </c>
      <c r="F34" s="139">
        <f>'[1]Rural Linkage wise'!V35</f>
        <v>138.23439999999999</v>
      </c>
      <c r="G34" s="139">
        <f>'[1]Rural Linkage wise'!W35</f>
        <v>2592</v>
      </c>
      <c r="H34" s="139">
        <f>'[1]Rural Linkage wise'!X35</f>
        <v>136.1737</v>
      </c>
      <c r="I34" s="139">
        <f t="shared" si="5"/>
        <v>4005</v>
      </c>
      <c r="J34" s="140">
        <f t="shared" si="5"/>
        <v>274.40809999999999</v>
      </c>
      <c r="K34" s="23">
        <f t="shared" si="3"/>
        <v>51.775113207547165</v>
      </c>
      <c r="L34" s="138">
        <v>6619</v>
      </c>
      <c r="M34" s="4">
        <v>418</v>
      </c>
      <c r="N34" s="139">
        <f>'[1]Urban Linkage wise'!S35</f>
        <v>829</v>
      </c>
      <c r="O34" s="140">
        <f>'[1]Urban Linkage wise'!T35</f>
        <v>80.5304</v>
      </c>
      <c r="P34" s="139">
        <f>'[1]Urban Linkage wise'!U35</f>
        <v>2768</v>
      </c>
      <c r="Q34" s="140">
        <f>'[1]Urban Linkage wise'!V35</f>
        <v>141.73269999999999</v>
      </c>
      <c r="R34" s="139">
        <f t="shared" si="6"/>
        <v>3597</v>
      </c>
      <c r="S34" s="140">
        <f t="shared" si="6"/>
        <v>222.26310000000001</v>
      </c>
      <c r="T34" s="139">
        <f t="shared" si="4"/>
        <v>53.172990430622015</v>
      </c>
      <c r="U34" s="139">
        <f t="shared" si="7"/>
        <v>7602</v>
      </c>
      <c r="V34" s="140">
        <f t="shared" si="7"/>
        <v>496.6712</v>
      </c>
    </row>
    <row r="35" spans="1:22" ht="19.5" customHeight="1" x14ac:dyDescent="0.25">
      <c r="A35" s="8">
        <v>29</v>
      </c>
      <c r="B35" s="9" t="s">
        <v>38</v>
      </c>
      <c r="C35" s="141">
        <v>10647</v>
      </c>
      <c r="D35" s="6">
        <v>905</v>
      </c>
      <c r="E35" s="139">
        <f>'[1]Rural Linkage wise'!U36</f>
        <v>2978</v>
      </c>
      <c r="F35" s="140">
        <f>'[1]Rural Linkage wise'!V36</f>
        <v>241.91050000000001</v>
      </c>
      <c r="G35" s="139">
        <f>'[1]Rural Linkage wise'!W36</f>
        <v>2683</v>
      </c>
      <c r="H35" s="140">
        <f>'[1]Rural Linkage wise'!X36</f>
        <v>210.12780000000001</v>
      </c>
      <c r="I35" s="139">
        <f t="shared" si="5"/>
        <v>5661</v>
      </c>
      <c r="J35" s="140">
        <f t="shared" si="5"/>
        <v>452.03830000000005</v>
      </c>
      <c r="K35" s="23">
        <f t="shared" si="3"/>
        <v>49.948983425414376</v>
      </c>
      <c r="L35" s="141">
        <v>7840</v>
      </c>
      <c r="M35" s="6">
        <v>495</v>
      </c>
      <c r="N35" s="139">
        <f>'[1]Urban Linkage wise'!S36</f>
        <v>1026</v>
      </c>
      <c r="O35" s="140">
        <f>'[1]Urban Linkage wise'!T36</f>
        <v>77.692099999999996</v>
      </c>
      <c r="P35" s="139">
        <f>'[1]Urban Linkage wise'!U36</f>
        <v>2885</v>
      </c>
      <c r="Q35" s="140">
        <f>'[1]Urban Linkage wise'!V36</f>
        <v>185.27</v>
      </c>
      <c r="R35" s="139">
        <f t="shared" si="6"/>
        <v>3911</v>
      </c>
      <c r="S35" s="140">
        <f t="shared" si="6"/>
        <v>262.96210000000002</v>
      </c>
      <c r="T35" s="139">
        <f t="shared" si="4"/>
        <v>53.123656565656574</v>
      </c>
      <c r="U35" s="139">
        <f t="shared" si="7"/>
        <v>9572</v>
      </c>
      <c r="V35" s="140">
        <f t="shared" si="7"/>
        <v>715.00040000000013</v>
      </c>
    </row>
    <row r="36" spans="1:22" ht="19.5" customHeight="1" x14ac:dyDescent="0.25">
      <c r="A36" s="8">
        <v>30</v>
      </c>
      <c r="B36" s="9" t="s">
        <v>39</v>
      </c>
      <c r="C36" s="141">
        <v>4235</v>
      </c>
      <c r="D36" s="6">
        <v>360</v>
      </c>
      <c r="E36" s="139">
        <f>'[1]Rural Linkage wise'!U37</f>
        <v>1285</v>
      </c>
      <c r="F36" s="139">
        <f>'[1]Rural Linkage wise'!V37</f>
        <v>119.0492</v>
      </c>
      <c r="G36" s="139">
        <f>'[1]Rural Linkage wise'!W37</f>
        <v>1594</v>
      </c>
      <c r="H36" s="139">
        <f>'[1]Rural Linkage wise'!X37</f>
        <v>72.03</v>
      </c>
      <c r="I36" s="139">
        <f t="shared" si="5"/>
        <v>2879</v>
      </c>
      <c r="J36" s="140">
        <f t="shared" si="5"/>
        <v>191.07920000000001</v>
      </c>
      <c r="K36" s="23">
        <f t="shared" si="3"/>
        <v>53.077555555555556</v>
      </c>
      <c r="L36" s="141">
        <v>5776</v>
      </c>
      <c r="M36" s="6">
        <v>367</v>
      </c>
      <c r="N36" s="139">
        <f>'[1]Urban Linkage wise'!S37</f>
        <v>631</v>
      </c>
      <c r="O36" s="140">
        <f>'[1]Urban Linkage wise'!T37</f>
        <v>51.031199999999998</v>
      </c>
      <c r="P36" s="139">
        <f>'[1]Urban Linkage wise'!U37</f>
        <v>2213</v>
      </c>
      <c r="Q36" s="140">
        <f>'[1]Urban Linkage wise'!V37</f>
        <v>112.26</v>
      </c>
      <c r="R36" s="139">
        <f t="shared" si="6"/>
        <v>2844</v>
      </c>
      <c r="S36" s="140">
        <f t="shared" si="6"/>
        <v>163.2912</v>
      </c>
      <c r="T36" s="139">
        <f t="shared" si="4"/>
        <v>44.49351498637602</v>
      </c>
      <c r="U36" s="139">
        <f t="shared" si="7"/>
        <v>5723</v>
      </c>
      <c r="V36" s="140">
        <f t="shared" si="7"/>
        <v>354.37040000000002</v>
      </c>
    </row>
    <row r="37" spans="1:22" ht="19.5" customHeight="1" x14ac:dyDescent="0.25">
      <c r="A37" s="8">
        <v>31</v>
      </c>
      <c r="B37" s="9" t="s">
        <v>40</v>
      </c>
      <c r="C37" s="141">
        <v>5059</v>
      </c>
      <c r="D37" s="6">
        <v>430</v>
      </c>
      <c r="E37" s="139">
        <f>'[1]Rural Linkage wise'!U38</f>
        <v>1051</v>
      </c>
      <c r="F37" s="139">
        <f>'[1]Rural Linkage wise'!V38</f>
        <v>110.72929999999999</v>
      </c>
      <c r="G37" s="139">
        <f>'[1]Rural Linkage wise'!W38</f>
        <v>1272</v>
      </c>
      <c r="H37" s="139">
        <f>'[1]Rural Linkage wise'!X38</f>
        <v>101.0352</v>
      </c>
      <c r="I37" s="139">
        <f t="shared" si="5"/>
        <v>2323</v>
      </c>
      <c r="J37" s="140">
        <f t="shared" si="5"/>
        <v>211.7645</v>
      </c>
      <c r="K37" s="23">
        <f t="shared" si="3"/>
        <v>49.247558139534888</v>
      </c>
      <c r="L37" s="141">
        <v>2829</v>
      </c>
      <c r="M37" s="6">
        <v>183</v>
      </c>
      <c r="N37" s="139">
        <f>'[1]Urban Linkage wise'!S38</f>
        <v>410</v>
      </c>
      <c r="O37" s="140">
        <f>'[1]Urban Linkage wise'!T38</f>
        <v>35.5974</v>
      </c>
      <c r="P37" s="139">
        <f>'[1]Urban Linkage wise'!U38</f>
        <v>884</v>
      </c>
      <c r="Q37" s="140">
        <f>'[1]Urban Linkage wise'!V38</f>
        <v>46.224150000000002</v>
      </c>
      <c r="R37" s="139">
        <f t="shared" si="6"/>
        <v>1294</v>
      </c>
      <c r="S37" s="140">
        <f t="shared" si="6"/>
        <v>81.821550000000002</v>
      </c>
      <c r="T37" s="139">
        <f t="shared" si="4"/>
        <v>44.711229508196723</v>
      </c>
      <c r="U37" s="139">
        <f t="shared" si="7"/>
        <v>3617</v>
      </c>
      <c r="V37" s="140">
        <f t="shared" si="7"/>
        <v>293.58605</v>
      </c>
    </row>
    <row r="38" spans="1:22" ht="19.5" customHeight="1" x14ac:dyDescent="0.25">
      <c r="A38" s="8">
        <v>32</v>
      </c>
      <c r="B38" s="9" t="s">
        <v>41</v>
      </c>
      <c r="C38" s="138">
        <v>4823</v>
      </c>
      <c r="D38" s="4">
        <v>410</v>
      </c>
      <c r="E38" s="139">
        <f>'[1]Rural Linkage wise'!U39</f>
        <v>1435</v>
      </c>
      <c r="F38" s="139">
        <f>'[1]Rural Linkage wise'!V39</f>
        <v>116.8528</v>
      </c>
      <c r="G38" s="139">
        <f>'[1]Rural Linkage wise'!W39</f>
        <v>2007</v>
      </c>
      <c r="H38" s="139">
        <f>'[1]Rural Linkage wise'!X39</f>
        <v>112.18049999999999</v>
      </c>
      <c r="I38" s="139">
        <f t="shared" si="5"/>
        <v>3442</v>
      </c>
      <c r="J38" s="140">
        <f t="shared" si="5"/>
        <v>229.0333</v>
      </c>
      <c r="K38" s="23">
        <f t="shared" si="3"/>
        <v>55.861780487804879</v>
      </c>
      <c r="L38" s="138">
        <v>6179</v>
      </c>
      <c r="M38" s="4">
        <v>385</v>
      </c>
      <c r="N38" s="139">
        <f>'[1]Urban Linkage wise'!S39</f>
        <v>642</v>
      </c>
      <c r="O38" s="140">
        <f>'[1]Urban Linkage wise'!T39</f>
        <v>44.704500000000003</v>
      </c>
      <c r="P38" s="139">
        <f>'[1]Urban Linkage wise'!U39</f>
        <v>4681</v>
      </c>
      <c r="Q38" s="140">
        <f>'[1]Urban Linkage wise'!V39</f>
        <v>87.9589</v>
      </c>
      <c r="R38" s="139">
        <f t="shared" si="6"/>
        <v>5323</v>
      </c>
      <c r="S38" s="140">
        <f t="shared" si="6"/>
        <v>132.6634</v>
      </c>
      <c r="T38" s="139">
        <f t="shared" si="4"/>
        <v>34.458025974025972</v>
      </c>
      <c r="U38" s="139">
        <f t="shared" si="7"/>
        <v>8765</v>
      </c>
      <c r="V38" s="140">
        <f t="shared" si="7"/>
        <v>361.69669999999996</v>
      </c>
    </row>
    <row r="39" spans="1:22" ht="19.5" customHeight="1" x14ac:dyDescent="0.25">
      <c r="A39" s="8">
        <v>31</v>
      </c>
      <c r="B39" s="9" t="s">
        <v>42</v>
      </c>
      <c r="C39" s="138">
        <v>12470</v>
      </c>
      <c r="D39" s="4">
        <v>1060</v>
      </c>
      <c r="E39" s="139">
        <f>'[1]Rural Linkage wise'!U40</f>
        <v>2540</v>
      </c>
      <c r="F39" s="139">
        <f>'[1]Rural Linkage wise'!V40</f>
        <v>255.21250000000001</v>
      </c>
      <c r="G39" s="139">
        <f>'[1]Rural Linkage wise'!W40</f>
        <v>3150</v>
      </c>
      <c r="H39" s="139">
        <f>'[1]Rural Linkage wise'!X40</f>
        <v>284.94</v>
      </c>
      <c r="I39" s="139">
        <f t="shared" ref="I39:J44" si="8">E39+G39</f>
        <v>5690</v>
      </c>
      <c r="J39" s="140">
        <f t="shared" si="8"/>
        <v>540.15250000000003</v>
      </c>
      <c r="K39" s="23">
        <f t="shared" si="3"/>
        <v>50.957783018867929</v>
      </c>
      <c r="L39" s="138">
        <v>7524</v>
      </c>
      <c r="M39" s="4">
        <v>476</v>
      </c>
      <c r="N39" s="139">
        <f>'[1]Urban Linkage wise'!S40</f>
        <v>1023</v>
      </c>
      <c r="O39" s="140">
        <f>'[1]Urban Linkage wise'!T40</f>
        <v>103.11998250000001</v>
      </c>
      <c r="P39" s="139">
        <f>'[1]Urban Linkage wise'!U40</f>
        <v>2396</v>
      </c>
      <c r="Q39" s="140">
        <f>'[1]Urban Linkage wise'!V40</f>
        <v>211.7100183</v>
      </c>
      <c r="R39" s="139">
        <f t="shared" ref="R39:S44" si="9">N39+P39</f>
        <v>3419</v>
      </c>
      <c r="S39" s="140">
        <f t="shared" si="9"/>
        <v>314.83000079999999</v>
      </c>
      <c r="T39" s="139">
        <f t="shared" si="4"/>
        <v>66.140756470588229</v>
      </c>
      <c r="U39" s="139">
        <f t="shared" ref="U39:V44" si="10">I39+R39</f>
        <v>9109</v>
      </c>
      <c r="V39" s="140">
        <f t="shared" si="10"/>
        <v>854.98250080000003</v>
      </c>
    </row>
    <row r="40" spans="1:22" ht="19.5" customHeight="1" x14ac:dyDescent="0.25">
      <c r="A40" s="8">
        <v>34</v>
      </c>
      <c r="B40" s="9" t="s">
        <v>43</v>
      </c>
      <c r="C40" s="141">
        <v>15765</v>
      </c>
      <c r="D40" s="6">
        <v>1340</v>
      </c>
      <c r="E40" s="139">
        <f>'[1]Rural Linkage wise'!U41</f>
        <v>3348</v>
      </c>
      <c r="F40" s="139">
        <f>'[1]Rural Linkage wise'!V41</f>
        <v>306.4298</v>
      </c>
      <c r="G40" s="139">
        <f>'[1]Rural Linkage wise'!W41</f>
        <v>4414</v>
      </c>
      <c r="H40" s="139">
        <f>'[1]Rural Linkage wise'!X41</f>
        <v>269.44</v>
      </c>
      <c r="I40" s="139">
        <f t="shared" si="8"/>
        <v>7762</v>
      </c>
      <c r="J40" s="140">
        <f t="shared" si="8"/>
        <v>575.86979999999994</v>
      </c>
      <c r="K40" s="23">
        <f t="shared" si="3"/>
        <v>42.975358208955221</v>
      </c>
      <c r="L40" s="141">
        <v>4496</v>
      </c>
      <c r="M40" s="6">
        <v>286</v>
      </c>
      <c r="N40" s="139">
        <f>'[1]Urban Linkage wise'!S41</f>
        <v>690</v>
      </c>
      <c r="O40" s="140">
        <f>'[1]Urban Linkage wise'!T41</f>
        <v>65.293800000000005</v>
      </c>
      <c r="P40" s="139">
        <f>'[1]Urban Linkage wise'!U41</f>
        <v>1968</v>
      </c>
      <c r="Q40" s="140">
        <f>'[1]Urban Linkage wise'!V41</f>
        <v>131.94</v>
      </c>
      <c r="R40" s="139">
        <f t="shared" si="9"/>
        <v>2658</v>
      </c>
      <c r="S40" s="140">
        <f t="shared" si="9"/>
        <v>197.2338</v>
      </c>
      <c r="T40" s="139">
        <f t="shared" si="4"/>
        <v>68.962867132867132</v>
      </c>
      <c r="U40" s="139">
        <f t="shared" si="10"/>
        <v>10420</v>
      </c>
      <c r="V40" s="140">
        <f t="shared" si="10"/>
        <v>773.10359999999991</v>
      </c>
    </row>
    <row r="41" spans="1:22" ht="19.5" customHeight="1" x14ac:dyDescent="0.25">
      <c r="A41" s="8">
        <v>35</v>
      </c>
      <c r="B41" s="9" t="s">
        <v>44</v>
      </c>
      <c r="C41" s="141">
        <v>10177</v>
      </c>
      <c r="D41" s="6">
        <v>865</v>
      </c>
      <c r="E41" s="139">
        <f>'[1]Rural Linkage wise'!U42</f>
        <v>1619</v>
      </c>
      <c r="F41" s="139">
        <f>'[1]Rural Linkage wise'!V42</f>
        <v>103.07392</v>
      </c>
      <c r="G41" s="139">
        <f>'[1]Rural Linkage wise'!W42</f>
        <v>2944</v>
      </c>
      <c r="H41" s="139">
        <f>'[1]Rural Linkage wise'!X42</f>
        <v>137.47999999999999</v>
      </c>
      <c r="I41" s="139">
        <f t="shared" si="8"/>
        <v>4563</v>
      </c>
      <c r="J41" s="140">
        <f t="shared" si="8"/>
        <v>240.55392000000001</v>
      </c>
      <c r="K41" s="23">
        <f t="shared" si="3"/>
        <v>27.809701734104049</v>
      </c>
      <c r="L41" s="141">
        <v>2669</v>
      </c>
      <c r="M41" s="6">
        <v>170</v>
      </c>
      <c r="N41" s="139">
        <f>'[1]Urban Linkage wise'!S42</f>
        <v>335</v>
      </c>
      <c r="O41" s="140">
        <f>'[1]Urban Linkage wise'!T42</f>
        <v>22.464252200000001</v>
      </c>
      <c r="P41" s="139">
        <f>'[1]Urban Linkage wise'!U42</f>
        <v>915</v>
      </c>
      <c r="Q41" s="140">
        <f>'[1]Urban Linkage wise'!V42</f>
        <v>53.86</v>
      </c>
      <c r="R41" s="139">
        <f t="shared" si="9"/>
        <v>1250</v>
      </c>
      <c r="S41" s="140">
        <f t="shared" si="9"/>
        <v>76.324252200000004</v>
      </c>
      <c r="T41" s="139">
        <f t="shared" si="4"/>
        <v>44.896618941176477</v>
      </c>
      <c r="U41" s="139">
        <f t="shared" si="10"/>
        <v>5813</v>
      </c>
      <c r="V41" s="140">
        <f t="shared" si="10"/>
        <v>316.87817219999999</v>
      </c>
    </row>
    <row r="42" spans="1:22" ht="19.5" customHeight="1" x14ac:dyDescent="0.25">
      <c r="A42" s="8">
        <v>36</v>
      </c>
      <c r="B42" s="2" t="s">
        <v>45</v>
      </c>
      <c r="C42" s="141">
        <v>5882</v>
      </c>
      <c r="D42" s="6">
        <v>500</v>
      </c>
      <c r="E42" s="139">
        <f>'[1]Rural Linkage wise'!U43</f>
        <v>1198</v>
      </c>
      <c r="F42" s="139">
        <f>'[1]Rural Linkage wise'!V43</f>
        <v>120.6301</v>
      </c>
      <c r="G42" s="139">
        <f>'[1]Rural Linkage wise'!W43</f>
        <v>1215</v>
      </c>
      <c r="H42" s="139">
        <f>'[1]Rural Linkage wise'!X43</f>
        <v>110.59529999999999</v>
      </c>
      <c r="I42" s="139">
        <f t="shared" si="8"/>
        <v>2413</v>
      </c>
      <c r="J42" s="140">
        <f t="shared" si="8"/>
        <v>231.22539999999998</v>
      </c>
      <c r="K42" s="23">
        <f t="shared" si="3"/>
        <v>46.245079999999994</v>
      </c>
      <c r="L42" s="141">
        <v>3260</v>
      </c>
      <c r="M42" s="6">
        <v>216</v>
      </c>
      <c r="N42" s="139">
        <f>'[1]Urban Linkage wise'!S43</f>
        <v>479</v>
      </c>
      <c r="O42" s="140">
        <f>'[1]Urban Linkage wise'!T43</f>
        <v>35.991999999999997</v>
      </c>
      <c r="P42" s="139">
        <f>'[1]Urban Linkage wise'!U43</f>
        <v>863</v>
      </c>
      <c r="Q42" s="140">
        <f>'[1]Urban Linkage wise'!V43</f>
        <v>47.37</v>
      </c>
      <c r="R42" s="139">
        <f t="shared" si="9"/>
        <v>1342</v>
      </c>
      <c r="S42" s="140">
        <f t="shared" si="9"/>
        <v>83.361999999999995</v>
      </c>
      <c r="T42" s="139">
        <f t="shared" si="4"/>
        <v>38.593518518518515</v>
      </c>
      <c r="U42" s="139">
        <f t="shared" si="10"/>
        <v>3755</v>
      </c>
      <c r="V42" s="140">
        <f t="shared" si="10"/>
        <v>314.5874</v>
      </c>
    </row>
    <row r="43" spans="1:22" ht="19.5" customHeight="1" x14ac:dyDescent="0.25">
      <c r="A43" s="8">
        <v>37</v>
      </c>
      <c r="B43" s="9" t="s">
        <v>46</v>
      </c>
      <c r="C43" s="141">
        <v>9765</v>
      </c>
      <c r="D43" s="6">
        <v>830</v>
      </c>
      <c r="E43" s="139">
        <f>'[1]Rural Linkage wise'!U44</f>
        <v>2649</v>
      </c>
      <c r="F43" s="139">
        <f>'[1]Rural Linkage wise'!V44</f>
        <v>287.63529999999997</v>
      </c>
      <c r="G43" s="139">
        <f>'[1]Rural Linkage wise'!W44</f>
        <v>2321</v>
      </c>
      <c r="H43" s="139">
        <f>'[1]Rural Linkage wise'!X44</f>
        <v>127.6459</v>
      </c>
      <c r="I43" s="139">
        <f t="shared" si="8"/>
        <v>4970</v>
      </c>
      <c r="J43" s="140">
        <f t="shared" si="8"/>
        <v>415.28119999999996</v>
      </c>
      <c r="K43" s="23">
        <f t="shared" si="3"/>
        <v>50.03387951807229</v>
      </c>
      <c r="L43" s="141">
        <v>2212</v>
      </c>
      <c r="M43" s="6">
        <v>144</v>
      </c>
      <c r="N43" s="139">
        <f>'[1]Urban Linkage wise'!S44</f>
        <v>468</v>
      </c>
      <c r="O43" s="140">
        <f>'[1]Urban Linkage wise'!T44</f>
        <v>45.183</v>
      </c>
      <c r="P43" s="139">
        <f>'[1]Urban Linkage wise'!U44</f>
        <v>598</v>
      </c>
      <c r="Q43" s="140">
        <f>'[1]Urban Linkage wise'!V44</f>
        <v>46.11</v>
      </c>
      <c r="R43" s="139">
        <f t="shared" si="9"/>
        <v>1066</v>
      </c>
      <c r="S43" s="140">
        <f t="shared" si="9"/>
        <v>91.293000000000006</v>
      </c>
      <c r="T43" s="139">
        <f t="shared" si="4"/>
        <v>63.397916666666674</v>
      </c>
      <c r="U43" s="139">
        <f t="shared" si="10"/>
        <v>6036</v>
      </c>
      <c r="V43" s="140">
        <f t="shared" si="10"/>
        <v>506.57419999999996</v>
      </c>
    </row>
    <row r="44" spans="1:22" ht="19.5" customHeight="1" x14ac:dyDescent="0.25">
      <c r="A44" s="8">
        <v>38</v>
      </c>
      <c r="B44" s="9" t="s">
        <v>47</v>
      </c>
      <c r="C44" s="141">
        <v>7235</v>
      </c>
      <c r="D44" s="6">
        <v>615</v>
      </c>
      <c r="E44" s="139">
        <f>'[1]Rural Linkage wise'!U45</f>
        <v>2022</v>
      </c>
      <c r="F44" s="139">
        <f>'[1]Rural Linkage wise'!V45</f>
        <v>155.9819</v>
      </c>
      <c r="G44" s="139">
        <f>'[1]Rural Linkage wise'!W45</f>
        <v>1524</v>
      </c>
      <c r="H44" s="139">
        <f>'[1]Rural Linkage wise'!X45</f>
        <v>122.81140000000001</v>
      </c>
      <c r="I44" s="139">
        <f t="shared" si="8"/>
        <v>3546</v>
      </c>
      <c r="J44" s="140">
        <f t="shared" si="8"/>
        <v>278.79329999999999</v>
      </c>
      <c r="K44" s="23">
        <f t="shared" si="3"/>
        <v>45.332243902439025</v>
      </c>
      <c r="L44" s="141">
        <v>4396</v>
      </c>
      <c r="M44" s="6">
        <v>280</v>
      </c>
      <c r="N44" s="139">
        <f>'[1]Urban Linkage wise'!S45</f>
        <v>648</v>
      </c>
      <c r="O44" s="140">
        <f>'[1]Urban Linkage wise'!T45</f>
        <v>47.42</v>
      </c>
      <c r="P44" s="139">
        <f>'[1]Urban Linkage wise'!U45</f>
        <v>1610</v>
      </c>
      <c r="Q44" s="140">
        <f>'[1]Urban Linkage wise'!V45</f>
        <v>107.48</v>
      </c>
      <c r="R44" s="139">
        <f t="shared" si="9"/>
        <v>2258</v>
      </c>
      <c r="S44" s="140">
        <f t="shared" si="9"/>
        <v>154.9</v>
      </c>
      <c r="T44" s="139">
        <f t="shared" si="4"/>
        <v>55.321428571428577</v>
      </c>
      <c r="U44" s="139">
        <f t="shared" si="10"/>
        <v>5804</v>
      </c>
      <c r="V44" s="140">
        <f t="shared" si="10"/>
        <v>433.69330000000002</v>
      </c>
    </row>
    <row r="45" spans="1:22" ht="19.5" customHeight="1" x14ac:dyDescent="0.25">
      <c r="A45" s="142"/>
      <c r="B45" s="135" t="s">
        <v>49</v>
      </c>
      <c r="C45" s="11">
        <f t="shared" ref="C45:J45" si="11">SUM(C7:C44)</f>
        <v>264705</v>
      </c>
      <c r="D45" s="10">
        <f t="shared" si="11"/>
        <v>22500</v>
      </c>
      <c r="E45" s="11">
        <f t="shared" si="11"/>
        <v>64661</v>
      </c>
      <c r="F45" s="10">
        <f t="shared" si="11"/>
        <v>5624.5810199999987</v>
      </c>
      <c r="G45" s="11">
        <f t="shared" si="11"/>
        <v>80137</v>
      </c>
      <c r="H45" s="10">
        <f t="shared" si="11"/>
        <v>4835.8496556999989</v>
      </c>
      <c r="I45" s="11">
        <f t="shared" si="11"/>
        <v>144798</v>
      </c>
      <c r="J45" s="10">
        <f t="shared" si="11"/>
        <v>10460.430675699999</v>
      </c>
      <c r="K45" s="7">
        <f t="shared" si="3"/>
        <v>46.490803003111111</v>
      </c>
      <c r="L45" s="11">
        <f t="shared" ref="L45:S45" si="12">SUM(L7:L44)</f>
        <v>196428</v>
      </c>
      <c r="M45" s="10">
        <f t="shared" si="12"/>
        <v>12500</v>
      </c>
      <c r="N45" s="11">
        <f t="shared" si="12"/>
        <v>28063</v>
      </c>
      <c r="O45" s="10">
        <f t="shared" si="12"/>
        <v>2265.1989429999999</v>
      </c>
      <c r="P45" s="11">
        <f t="shared" si="12"/>
        <v>79417</v>
      </c>
      <c r="Q45" s="10">
        <f t="shared" si="12"/>
        <v>4123.6077104000005</v>
      </c>
      <c r="R45" s="11">
        <f t="shared" si="12"/>
        <v>107480</v>
      </c>
      <c r="S45" s="10">
        <f t="shared" si="12"/>
        <v>6388.806653399999</v>
      </c>
      <c r="T45" s="143">
        <f t="shared" si="4"/>
        <v>51.11045322719999</v>
      </c>
      <c r="U45" s="11">
        <f t="shared" ref="U45:V45" si="13">SUM(U7:U44)</f>
        <v>252278</v>
      </c>
      <c r="V45" s="10">
        <f t="shared" si="13"/>
        <v>16849.2373291</v>
      </c>
    </row>
    <row r="46" spans="1:22" ht="15.75" customHeight="1" x14ac:dyDescent="0.25">
      <c r="A46" s="144"/>
      <c r="B46" s="145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6"/>
      <c r="T46" s="144"/>
      <c r="U46" s="144"/>
      <c r="V46" s="144"/>
    </row>
    <row r="47" spans="1:22" ht="15.75" customHeight="1" x14ac:dyDescent="0.25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6"/>
      <c r="T47" s="147"/>
      <c r="U47" s="147"/>
      <c r="V47" s="148"/>
    </row>
    <row r="48" spans="1:22" ht="15.75" customHeight="1" x14ac:dyDescent="0.25">
      <c r="A48" s="144"/>
      <c r="B48" s="144"/>
      <c r="C48" s="144"/>
      <c r="D48" s="144"/>
      <c r="E48" s="144"/>
      <c r="F48" s="144"/>
      <c r="G48" s="146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6"/>
      <c r="T48" s="144"/>
      <c r="U48" s="144"/>
      <c r="V48" s="144"/>
    </row>
    <row r="49" spans="1:22" ht="15.75" customHeight="1" x14ac:dyDescent="0.25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6"/>
      <c r="T49" s="144"/>
      <c r="U49" s="144"/>
      <c r="V49" s="144"/>
    </row>
    <row r="50" spans="1:22" ht="15.75" customHeight="1" x14ac:dyDescent="0.25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6"/>
      <c r="T50" s="144"/>
      <c r="U50" s="144"/>
      <c r="V50" s="144"/>
    </row>
    <row r="51" spans="1:22" ht="15.75" customHeight="1" x14ac:dyDescent="0.25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6"/>
      <c r="T51" s="144"/>
      <c r="U51" s="144"/>
      <c r="V51" s="144"/>
    </row>
    <row r="52" spans="1:22" ht="15.75" customHeight="1" x14ac:dyDescent="0.25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6"/>
      <c r="T52" s="144"/>
      <c r="U52" s="144"/>
      <c r="V52" s="144"/>
    </row>
    <row r="53" spans="1:22" ht="15.75" customHeight="1" x14ac:dyDescent="0.25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6"/>
      <c r="T53" s="144"/>
      <c r="U53" s="144"/>
      <c r="V53" s="144"/>
    </row>
    <row r="54" spans="1:22" ht="15.75" customHeight="1" x14ac:dyDescent="0.25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6"/>
      <c r="T54" s="144"/>
      <c r="U54" s="144"/>
      <c r="V54" s="144"/>
    </row>
    <row r="55" spans="1:22" ht="15.75" customHeight="1" x14ac:dyDescent="0.25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6"/>
      <c r="T55" s="144"/>
      <c r="U55" s="144"/>
      <c r="V55" s="144"/>
    </row>
    <row r="56" spans="1:22" ht="15.75" customHeight="1" x14ac:dyDescent="0.25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6"/>
      <c r="T56" s="144"/>
      <c r="U56" s="144"/>
      <c r="V56" s="144"/>
    </row>
    <row r="57" spans="1:22" ht="15.75" customHeight="1" x14ac:dyDescent="0.25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6"/>
      <c r="T57" s="144"/>
      <c r="U57" s="144"/>
      <c r="V57" s="144"/>
    </row>
    <row r="58" spans="1:22" ht="15.75" customHeight="1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6"/>
      <c r="T58" s="144"/>
      <c r="U58" s="144"/>
      <c r="V58" s="144"/>
    </row>
    <row r="59" spans="1:22" ht="15.75" customHeight="1" x14ac:dyDescent="0.25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6"/>
      <c r="T59" s="144"/>
      <c r="U59" s="144"/>
      <c r="V59" s="144"/>
    </row>
    <row r="60" spans="1:22" ht="15.75" customHeight="1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6"/>
      <c r="T60" s="144"/>
      <c r="U60" s="144"/>
      <c r="V60" s="144"/>
    </row>
    <row r="61" spans="1:22" ht="15.75" customHeight="1" x14ac:dyDescent="0.25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6"/>
      <c r="T61" s="144"/>
      <c r="U61" s="144"/>
      <c r="V61" s="144"/>
    </row>
    <row r="62" spans="1:22" ht="15.75" customHeight="1" x14ac:dyDescent="0.25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6"/>
      <c r="T62" s="144"/>
      <c r="U62" s="144"/>
      <c r="V62" s="144"/>
    </row>
    <row r="63" spans="1:22" ht="15.75" customHeight="1" x14ac:dyDescent="0.25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6"/>
      <c r="T63" s="144"/>
      <c r="U63" s="144"/>
      <c r="V63" s="144"/>
    </row>
    <row r="64" spans="1:22" ht="15.75" customHeight="1" x14ac:dyDescent="0.25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6"/>
      <c r="T64" s="144"/>
      <c r="U64" s="144"/>
      <c r="V64" s="144"/>
    </row>
    <row r="65" spans="1:22" ht="15.75" customHeight="1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6"/>
      <c r="T65" s="144"/>
      <c r="U65" s="144"/>
      <c r="V65" s="144"/>
    </row>
    <row r="66" spans="1:22" ht="15.75" customHeight="1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6"/>
      <c r="T66" s="144"/>
      <c r="U66" s="144"/>
      <c r="V66" s="144"/>
    </row>
    <row r="67" spans="1:22" ht="15.75" customHeight="1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6"/>
      <c r="T67" s="144"/>
      <c r="U67" s="144"/>
      <c r="V67" s="144"/>
    </row>
    <row r="68" spans="1:22" ht="15.75" customHeight="1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6"/>
      <c r="T68" s="144"/>
      <c r="U68" s="144"/>
      <c r="V68" s="144"/>
    </row>
    <row r="69" spans="1:22" ht="15.75" customHeight="1" x14ac:dyDescent="0.25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6"/>
      <c r="T69" s="144"/>
      <c r="U69" s="144"/>
      <c r="V69" s="144"/>
    </row>
    <row r="70" spans="1:22" ht="15.75" customHeight="1" x14ac:dyDescent="0.25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6"/>
      <c r="T70" s="144"/>
      <c r="U70" s="144"/>
      <c r="V70" s="144"/>
    </row>
    <row r="71" spans="1:22" ht="15.75" customHeight="1" x14ac:dyDescent="0.25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6"/>
      <c r="T71" s="144"/>
      <c r="U71" s="144"/>
      <c r="V71" s="144"/>
    </row>
    <row r="72" spans="1:22" ht="15.75" customHeight="1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6"/>
      <c r="T72" s="144"/>
      <c r="U72" s="144"/>
      <c r="V72" s="144"/>
    </row>
    <row r="73" spans="1:22" ht="15.75" customHeight="1" x14ac:dyDescent="0.25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6"/>
      <c r="T73" s="144"/>
      <c r="U73" s="144"/>
      <c r="V73" s="144"/>
    </row>
    <row r="74" spans="1:22" ht="15.75" customHeight="1" x14ac:dyDescent="0.25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6"/>
      <c r="T74" s="144"/>
      <c r="U74" s="144"/>
      <c r="V74" s="144"/>
    </row>
    <row r="75" spans="1:22" ht="15.75" customHeight="1" x14ac:dyDescent="0.25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6"/>
      <c r="T75" s="144"/>
      <c r="U75" s="144"/>
      <c r="V75" s="144"/>
    </row>
    <row r="76" spans="1:22" ht="15.75" customHeight="1" x14ac:dyDescent="0.25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6"/>
      <c r="T76" s="144"/>
      <c r="U76" s="144"/>
      <c r="V76" s="144"/>
    </row>
    <row r="77" spans="1:22" ht="15.75" customHeight="1" x14ac:dyDescent="0.25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6"/>
      <c r="T77" s="144"/>
      <c r="U77" s="144"/>
      <c r="V77" s="144"/>
    </row>
    <row r="78" spans="1:22" ht="15.75" customHeight="1" x14ac:dyDescent="0.25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6"/>
      <c r="T78" s="144"/>
      <c r="U78" s="144"/>
      <c r="V78" s="144"/>
    </row>
    <row r="79" spans="1:22" ht="15.75" customHeight="1" x14ac:dyDescent="0.25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6"/>
      <c r="T79" s="144"/>
      <c r="U79" s="144"/>
      <c r="V79" s="144"/>
    </row>
    <row r="80" spans="1:22" ht="15.75" customHeight="1" x14ac:dyDescent="0.25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6"/>
      <c r="T80" s="144"/>
      <c r="U80" s="144"/>
      <c r="V80" s="144"/>
    </row>
    <row r="81" spans="1:22" ht="15.75" customHeight="1" x14ac:dyDescent="0.25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6"/>
      <c r="T81" s="144"/>
      <c r="U81" s="144"/>
      <c r="V81" s="144"/>
    </row>
    <row r="82" spans="1:22" ht="15.75" customHeight="1" x14ac:dyDescent="0.25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6"/>
      <c r="T82" s="144"/>
      <c r="U82" s="144"/>
      <c r="V82" s="144"/>
    </row>
    <row r="83" spans="1:22" ht="15.75" customHeight="1" x14ac:dyDescent="0.25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6"/>
      <c r="T83" s="144"/>
      <c r="U83" s="144"/>
      <c r="V83" s="144"/>
    </row>
    <row r="84" spans="1:22" ht="15.75" customHeight="1" x14ac:dyDescent="0.25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6"/>
      <c r="T84" s="144"/>
      <c r="U84" s="144"/>
      <c r="V84" s="144"/>
    </row>
    <row r="85" spans="1:22" ht="15.75" customHeight="1" x14ac:dyDescent="0.2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6"/>
      <c r="T85" s="144"/>
      <c r="U85" s="144"/>
      <c r="V85" s="144"/>
    </row>
    <row r="86" spans="1:22" ht="15.75" customHeight="1" x14ac:dyDescent="0.25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6"/>
      <c r="T86" s="144"/>
      <c r="U86" s="144"/>
      <c r="V86" s="144"/>
    </row>
    <row r="87" spans="1:22" ht="15.75" customHeight="1" x14ac:dyDescent="0.25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6"/>
      <c r="T87" s="144"/>
      <c r="U87" s="144"/>
      <c r="V87" s="144"/>
    </row>
    <row r="88" spans="1:22" ht="15.75" customHeight="1" x14ac:dyDescent="0.25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6"/>
      <c r="T88" s="144"/>
      <c r="U88" s="144"/>
      <c r="V88" s="144"/>
    </row>
    <row r="89" spans="1:22" ht="15.75" customHeight="1" x14ac:dyDescent="0.25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6"/>
      <c r="T89" s="144"/>
      <c r="U89" s="144"/>
      <c r="V89" s="144"/>
    </row>
    <row r="90" spans="1:22" ht="15.75" customHeight="1" x14ac:dyDescent="0.25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6"/>
      <c r="T90" s="144"/>
      <c r="U90" s="144"/>
      <c r="V90" s="144"/>
    </row>
    <row r="91" spans="1:22" ht="15.75" customHeight="1" x14ac:dyDescent="0.25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6"/>
      <c r="T91" s="144"/>
      <c r="U91" s="144"/>
      <c r="V91" s="144"/>
    </row>
    <row r="92" spans="1:22" ht="15.75" customHeight="1" x14ac:dyDescent="0.2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6"/>
      <c r="T92" s="144"/>
      <c r="U92" s="144"/>
      <c r="V92" s="144"/>
    </row>
    <row r="93" spans="1:22" ht="15.75" customHeight="1" x14ac:dyDescent="0.25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6"/>
      <c r="T93" s="144"/>
      <c r="U93" s="144"/>
      <c r="V93" s="144"/>
    </row>
    <row r="94" spans="1:22" ht="15.75" customHeight="1" x14ac:dyDescent="0.25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6"/>
      <c r="T94" s="144"/>
      <c r="U94" s="144"/>
      <c r="V94" s="144"/>
    </row>
    <row r="95" spans="1:22" ht="15.75" customHeight="1" x14ac:dyDescent="0.25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6"/>
      <c r="T95" s="144"/>
      <c r="U95" s="144"/>
      <c r="V95" s="144"/>
    </row>
    <row r="96" spans="1:22" ht="15.75" customHeight="1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6"/>
      <c r="T96" s="144"/>
      <c r="U96" s="144"/>
      <c r="V96" s="144"/>
    </row>
    <row r="97" spans="1:22" ht="15.75" customHeight="1" x14ac:dyDescent="0.25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6"/>
      <c r="T97" s="144"/>
      <c r="U97" s="144"/>
      <c r="V97" s="144"/>
    </row>
    <row r="98" spans="1:22" ht="15.75" customHeight="1" x14ac:dyDescent="0.25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6"/>
      <c r="T98" s="144"/>
      <c r="U98" s="144"/>
      <c r="V98" s="144"/>
    </row>
    <row r="99" spans="1:22" ht="15.75" customHeight="1" x14ac:dyDescent="0.25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6"/>
      <c r="T99" s="144"/>
      <c r="U99" s="144"/>
      <c r="V99" s="144"/>
    </row>
    <row r="100" spans="1:22" ht="15.75" customHeight="1" x14ac:dyDescent="0.25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6"/>
      <c r="T100" s="144"/>
      <c r="U100" s="144"/>
      <c r="V100" s="144"/>
    </row>
    <row r="101" spans="1:22" ht="15.75" customHeight="1" x14ac:dyDescent="0.25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6"/>
      <c r="T101" s="144"/>
      <c r="U101" s="144"/>
      <c r="V101" s="144"/>
    </row>
    <row r="102" spans="1:22" ht="15.75" customHeight="1" x14ac:dyDescent="0.25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6"/>
      <c r="T102" s="144"/>
      <c r="U102" s="144"/>
      <c r="V102" s="144"/>
    </row>
    <row r="103" spans="1:22" ht="15.75" customHeight="1" x14ac:dyDescent="0.25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6"/>
      <c r="T103" s="144"/>
      <c r="U103" s="144"/>
      <c r="V103" s="144"/>
    </row>
    <row r="104" spans="1:22" ht="15.75" customHeight="1" x14ac:dyDescent="0.25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6"/>
      <c r="T104" s="144"/>
      <c r="U104" s="144"/>
      <c r="V104" s="144"/>
    </row>
    <row r="105" spans="1:22" ht="15.75" customHeight="1" x14ac:dyDescent="0.25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6"/>
      <c r="T105" s="144"/>
      <c r="U105" s="144"/>
      <c r="V105" s="144"/>
    </row>
    <row r="106" spans="1:22" ht="15.75" customHeight="1" x14ac:dyDescent="0.25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6"/>
      <c r="T106" s="144"/>
      <c r="U106" s="144"/>
      <c r="V106" s="144"/>
    </row>
    <row r="107" spans="1:22" ht="15.75" customHeight="1" x14ac:dyDescent="0.25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6"/>
      <c r="T107" s="144"/>
      <c r="U107" s="144"/>
      <c r="V107" s="144"/>
    </row>
    <row r="108" spans="1:22" ht="15.75" customHeight="1" x14ac:dyDescent="0.25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6"/>
      <c r="T108" s="144"/>
      <c r="U108" s="144"/>
      <c r="V108" s="144"/>
    </row>
    <row r="109" spans="1:22" ht="15.75" customHeight="1" x14ac:dyDescent="0.25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6"/>
      <c r="T109" s="144"/>
      <c r="U109" s="144"/>
      <c r="V109" s="144"/>
    </row>
    <row r="110" spans="1:22" ht="15.75" customHeight="1" x14ac:dyDescent="0.25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6"/>
      <c r="T110" s="144"/>
      <c r="U110" s="144"/>
      <c r="V110" s="144"/>
    </row>
    <row r="111" spans="1:22" ht="15.75" customHeight="1" x14ac:dyDescent="0.25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6"/>
      <c r="T111" s="144"/>
      <c r="U111" s="144"/>
      <c r="V111" s="144"/>
    </row>
    <row r="112" spans="1:22" ht="15.75" customHeight="1" x14ac:dyDescent="0.25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6"/>
      <c r="T112" s="144"/>
      <c r="U112" s="144"/>
      <c r="V112" s="144"/>
    </row>
    <row r="113" spans="1:22" ht="15.75" customHeight="1" x14ac:dyDescent="0.25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6"/>
      <c r="T113" s="144"/>
      <c r="U113" s="144"/>
      <c r="V113" s="144"/>
    </row>
    <row r="114" spans="1:22" ht="15.75" customHeight="1" x14ac:dyDescent="0.25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6"/>
      <c r="T114" s="144"/>
      <c r="U114" s="144"/>
      <c r="V114" s="144"/>
    </row>
    <row r="115" spans="1:22" ht="15.75" customHeight="1" x14ac:dyDescent="0.25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6"/>
      <c r="T115" s="144"/>
      <c r="U115" s="144"/>
      <c r="V115" s="144"/>
    </row>
    <row r="116" spans="1:22" ht="15.75" customHeight="1" x14ac:dyDescent="0.25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6"/>
      <c r="T116" s="144"/>
      <c r="U116" s="144"/>
      <c r="V116" s="144"/>
    </row>
    <row r="117" spans="1:22" ht="15.75" customHeight="1" x14ac:dyDescent="0.25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6"/>
      <c r="T117" s="144"/>
      <c r="U117" s="144"/>
      <c r="V117" s="144"/>
    </row>
    <row r="118" spans="1:22" ht="15.75" customHeight="1" x14ac:dyDescent="0.25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6"/>
      <c r="T118" s="144"/>
      <c r="U118" s="144"/>
      <c r="V118" s="144"/>
    </row>
    <row r="119" spans="1:22" ht="15.75" customHeight="1" x14ac:dyDescent="0.25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6"/>
      <c r="T119" s="144"/>
      <c r="U119" s="144"/>
      <c r="V119" s="144"/>
    </row>
    <row r="120" spans="1:22" ht="15.75" customHeight="1" x14ac:dyDescent="0.25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6"/>
      <c r="T120" s="144"/>
      <c r="U120" s="144"/>
      <c r="V120" s="144"/>
    </row>
    <row r="121" spans="1:22" ht="15.75" customHeight="1" x14ac:dyDescent="0.25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6"/>
      <c r="T121" s="144"/>
      <c r="U121" s="144"/>
      <c r="V121" s="144"/>
    </row>
    <row r="122" spans="1:22" ht="15.75" customHeight="1" x14ac:dyDescent="0.25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6"/>
      <c r="T122" s="144"/>
      <c r="U122" s="144"/>
      <c r="V122" s="144"/>
    </row>
    <row r="123" spans="1:22" ht="15.75" customHeight="1" x14ac:dyDescent="0.25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6"/>
      <c r="T123" s="144"/>
      <c r="U123" s="144"/>
      <c r="V123" s="144"/>
    </row>
    <row r="124" spans="1:22" ht="15.75" customHeight="1" x14ac:dyDescent="0.25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6"/>
      <c r="T124" s="144"/>
      <c r="U124" s="144"/>
      <c r="V124" s="144"/>
    </row>
    <row r="125" spans="1:22" ht="15.75" customHeight="1" x14ac:dyDescent="0.25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6"/>
      <c r="T125" s="144"/>
      <c r="U125" s="144"/>
      <c r="V125" s="144"/>
    </row>
    <row r="126" spans="1:22" ht="15.75" customHeight="1" x14ac:dyDescent="0.25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6"/>
      <c r="T126" s="144"/>
      <c r="U126" s="144"/>
      <c r="V126" s="144"/>
    </row>
    <row r="127" spans="1:22" ht="15.75" customHeight="1" x14ac:dyDescent="0.25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6"/>
      <c r="T127" s="144"/>
      <c r="U127" s="144"/>
      <c r="V127" s="144"/>
    </row>
    <row r="128" spans="1:22" ht="15.75" customHeight="1" x14ac:dyDescent="0.25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6"/>
      <c r="T128" s="144"/>
      <c r="U128" s="144"/>
      <c r="V128" s="144"/>
    </row>
    <row r="129" spans="1:22" ht="15.75" customHeight="1" x14ac:dyDescent="0.25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6"/>
      <c r="T129" s="144"/>
      <c r="U129" s="144"/>
      <c r="V129" s="144"/>
    </row>
    <row r="130" spans="1:22" ht="15.75" customHeight="1" x14ac:dyDescent="0.25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6"/>
      <c r="T130" s="144"/>
      <c r="U130" s="144"/>
      <c r="V130" s="144"/>
    </row>
    <row r="131" spans="1:22" ht="15.75" customHeight="1" x14ac:dyDescent="0.25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6"/>
      <c r="T131" s="144"/>
      <c r="U131" s="144"/>
      <c r="V131" s="144"/>
    </row>
    <row r="132" spans="1:22" ht="15.75" customHeight="1" x14ac:dyDescent="0.25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6"/>
      <c r="T132" s="144"/>
      <c r="U132" s="144"/>
      <c r="V132" s="144"/>
    </row>
    <row r="133" spans="1:22" ht="15.75" customHeight="1" x14ac:dyDescent="0.25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6"/>
      <c r="T133" s="144"/>
      <c r="U133" s="144"/>
      <c r="V133" s="144"/>
    </row>
    <row r="134" spans="1:22" ht="15.75" customHeight="1" x14ac:dyDescent="0.25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6"/>
      <c r="T134" s="144"/>
      <c r="U134" s="144"/>
      <c r="V134" s="144"/>
    </row>
    <row r="135" spans="1:22" ht="15.75" customHeight="1" x14ac:dyDescent="0.25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6"/>
      <c r="T135" s="144"/>
      <c r="U135" s="144"/>
      <c r="V135" s="144"/>
    </row>
    <row r="136" spans="1:22" ht="15.75" customHeight="1" x14ac:dyDescent="0.25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6"/>
      <c r="T136" s="144"/>
      <c r="U136" s="144"/>
      <c r="V136" s="144"/>
    </row>
    <row r="137" spans="1:22" ht="15.75" customHeight="1" x14ac:dyDescent="0.25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6"/>
      <c r="T137" s="144"/>
      <c r="U137" s="144"/>
      <c r="V137" s="144"/>
    </row>
    <row r="138" spans="1:22" ht="15.75" customHeight="1" x14ac:dyDescent="0.25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6"/>
      <c r="T138" s="144"/>
      <c r="U138" s="144"/>
      <c r="V138" s="144"/>
    </row>
    <row r="139" spans="1:22" ht="15.75" customHeight="1" x14ac:dyDescent="0.25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6"/>
      <c r="T139" s="144"/>
      <c r="U139" s="144"/>
      <c r="V139" s="144"/>
    </row>
    <row r="140" spans="1:22" ht="15.75" customHeight="1" x14ac:dyDescent="0.25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6"/>
      <c r="T140" s="144"/>
      <c r="U140" s="144"/>
      <c r="V140" s="144"/>
    </row>
    <row r="141" spans="1:22" ht="15.75" customHeight="1" x14ac:dyDescent="0.25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6"/>
      <c r="T141" s="144"/>
      <c r="U141" s="144"/>
      <c r="V141" s="144"/>
    </row>
    <row r="142" spans="1:22" ht="15.75" customHeight="1" x14ac:dyDescent="0.25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6"/>
      <c r="T142" s="144"/>
      <c r="U142" s="144"/>
      <c r="V142" s="144"/>
    </row>
    <row r="143" spans="1:22" ht="15.75" customHeight="1" x14ac:dyDescent="0.25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6"/>
      <c r="T143" s="144"/>
      <c r="U143" s="144"/>
      <c r="V143" s="144"/>
    </row>
    <row r="144" spans="1:22" ht="15.75" customHeight="1" x14ac:dyDescent="0.25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6"/>
      <c r="T144" s="144"/>
      <c r="U144" s="144"/>
      <c r="V144" s="144"/>
    </row>
    <row r="145" spans="1:22" ht="15.75" customHeight="1" x14ac:dyDescent="0.25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6"/>
      <c r="T145" s="144"/>
      <c r="U145" s="144"/>
      <c r="V145" s="144"/>
    </row>
    <row r="146" spans="1:22" ht="15.75" customHeight="1" x14ac:dyDescent="0.25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6"/>
      <c r="T146" s="144"/>
      <c r="U146" s="144"/>
      <c r="V146" s="144"/>
    </row>
    <row r="147" spans="1:22" ht="15.75" customHeight="1" x14ac:dyDescent="0.25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6"/>
      <c r="T147" s="144"/>
      <c r="U147" s="144"/>
      <c r="V147" s="144"/>
    </row>
    <row r="148" spans="1:22" ht="15.75" customHeight="1" x14ac:dyDescent="0.25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6"/>
      <c r="T148" s="144"/>
      <c r="U148" s="144"/>
      <c r="V148" s="144"/>
    </row>
    <row r="149" spans="1:22" ht="15.75" customHeight="1" x14ac:dyDescent="0.25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6"/>
      <c r="T149" s="144"/>
      <c r="U149" s="144"/>
      <c r="V149" s="144"/>
    </row>
    <row r="150" spans="1:22" ht="15.75" customHeight="1" x14ac:dyDescent="0.25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6"/>
      <c r="T150" s="144"/>
      <c r="U150" s="144"/>
      <c r="V150" s="144"/>
    </row>
    <row r="151" spans="1:22" ht="15.75" customHeight="1" x14ac:dyDescent="0.25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6"/>
      <c r="T151" s="144"/>
      <c r="U151" s="144"/>
      <c r="V151" s="144"/>
    </row>
    <row r="152" spans="1:22" ht="15.75" customHeight="1" x14ac:dyDescent="0.25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6"/>
      <c r="T152" s="144"/>
      <c r="U152" s="144"/>
      <c r="V152" s="144"/>
    </row>
    <row r="153" spans="1:22" ht="15.75" customHeight="1" x14ac:dyDescent="0.25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6"/>
      <c r="T153" s="144"/>
      <c r="U153" s="144"/>
      <c r="V153" s="144"/>
    </row>
    <row r="154" spans="1:22" ht="15.75" customHeight="1" x14ac:dyDescent="0.25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6"/>
      <c r="T154" s="144"/>
      <c r="U154" s="144"/>
      <c r="V154" s="144"/>
    </row>
    <row r="155" spans="1:22" ht="15.75" customHeight="1" x14ac:dyDescent="0.25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6"/>
      <c r="T155" s="144"/>
      <c r="U155" s="144"/>
      <c r="V155" s="144"/>
    </row>
    <row r="156" spans="1:22" ht="15.75" customHeight="1" x14ac:dyDescent="0.25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6"/>
      <c r="T156" s="144"/>
      <c r="U156" s="144"/>
      <c r="V156" s="144"/>
    </row>
    <row r="157" spans="1:22" ht="15.75" customHeight="1" x14ac:dyDescent="0.25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6"/>
      <c r="T157" s="144"/>
      <c r="U157" s="144"/>
      <c r="V157" s="144"/>
    </row>
    <row r="158" spans="1:22" ht="15.75" customHeight="1" x14ac:dyDescent="0.25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6"/>
      <c r="T158" s="144"/>
      <c r="U158" s="144"/>
      <c r="V158" s="144"/>
    </row>
    <row r="159" spans="1:22" ht="15.75" customHeight="1" x14ac:dyDescent="0.25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6"/>
      <c r="T159" s="144"/>
      <c r="U159" s="144"/>
      <c r="V159" s="144"/>
    </row>
    <row r="160" spans="1:22" ht="15.75" customHeight="1" x14ac:dyDescent="0.25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6"/>
      <c r="T160" s="144"/>
      <c r="U160" s="144"/>
      <c r="V160" s="144"/>
    </row>
    <row r="161" spans="1:22" ht="15.75" customHeight="1" x14ac:dyDescent="0.25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6"/>
      <c r="T161" s="144"/>
      <c r="U161" s="144"/>
      <c r="V161" s="144"/>
    </row>
    <row r="162" spans="1:22" ht="15.75" customHeight="1" x14ac:dyDescent="0.25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6"/>
      <c r="T162" s="144"/>
      <c r="U162" s="144"/>
      <c r="V162" s="144"/>
    </row>
    <row r="163" spans="1:22" ht="15.75" customHeight="1" x14ac:dyDescent="0.25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6"/>
      <c r="T163" s="144"/>
      <c r="U163" s="144"/>
      <c r="V163" s="144"/>
    </row>
    <row r="164" spans="1:22" ht="15.75" customHeight="1" x14ac:dyDescent="0.25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6"/>
      <c r="T164" s="144"/>
      <c r="U164" s="144"/>
      <c r="V164" s="144"/>
    </row>
    <row r="165" spans="1:22" ht="15.75" customHeight="1" x14ac:dyDescent="0.25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6"/>
      <c r="T165" s="144"/>
      <c r="U165" s="144"/>
      <c r="V165" s="144"/>
    </row>
    <row r="166" spans="1:22" ht="15.75" customHeight="1" x14ac:dyDescent="0.25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6"/>
      <c r="T166" s="144"/>
      <c r="U166" s="144"/>
      <c r="V166" s="144"/>
    </row>
    <row r="167" spans="1:22" ht="15.75" customHeight="1" x14ac:dyDescent="0.25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6"/>
      <c r="T167" s="144"/>
      <c r="U167" s="144"/>
      <c r="V167" s="144"/>
    </row>
    <row r="168" spans="1:22" ht="15.75" customHeight="1" x14ac:dyDescent="0.25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6"/>
      <c r="T168" s="144"/>
      <c r="U168" s="144"/>
      <c r="V168" s="144"/>
    </row>
    <row r="169" spans="1:22" ht="15.75" customHeight="1" x14ac:dyDescent="0.25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6"/>
      <c r="T169" s="144"/>
      <c r="U169" s="144"/>
      <c r="V169" s="144"/>
    </row>
    <row r="170" spans="1:22" ht="15.75" customHeight="1" x14ac:dyDescent="0.25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6"/>
      <c r="T170" s="144"/>
      <c r="U170" s="144"/>
      <c r="V170" s="144"/>
    </row>
    <row r="171" spans="1:22" ht="15.75" customHeight="1" x14ac:dyDescent="0.25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6"/>
      <c r="T171" s="144"/>
      <c r="U171" s="144"/>
      <c r="V171" s="144"/>
    </row>
    <row r="172" spans="1:22" ht="15.75" customHeight="1" x14ac:dyDescent="0.25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6"/>
      <c r="T172" s="144"/>
      <c r="U172" s="144"/>
      <c r="V172" s="144"/>
    </row>
    <row r="173" spans="1:22" ht="15.75" customHeight="1" x14ac:dyDescent="0.25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6"/>
      <c r="T173" s="144"/>
      <c r="U173" s="144"/>
      <c r="V173" s="144"/>
    </row>
    <row r="174" spans="1:22" ht="15.75" customHeight="1" x14ac:dyDescent="0.25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6"/>
      <c r="T174" s="144"/>
      <c r="U174" s="144"/>
      <c r="V174" s="144"/>
    </row>
    <row r="175" spans="1:22" ht="15.75" customHeight="1" x14ac:dyDescent="0.25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6"/>
      <c r="T175" s="144"/>
      <c r="U175" s="144"/>
      <c r="V175" s="144"/>
    </row>
    <row r="176" spans="1:22" ht="15.75" customHeight="1" x14ac:dyDescent="0.25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6"/>
      <c r="T176" s="144"/>
      <c r="U176" s="144"/>
      <c r="V176" s="144"/>
    </row>
    <row r="177" spans="1:22" ht="15.75" customHeight="1" x14ac:dyDescent="0.25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6"/>
      <c r="T177" s="144"/>
      <c r="U177" s="144"/>
      <c r="V177" s="144"/>
    </row>
    <row r="178" spans="1:22" ht="15.75" customHeight="1" x14ac:dyDescent="0.25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6"/>
      <c r="T178" s="144"/>
      <c r="U178" s="144"/>
      <c r="V178" s="144"/>
    </row>
    <row r="179" spans="1:22" ht="15.75" customHeight="1" x14ac:dyDescent="0.25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6"/>
      <c r="T179" s="144"/>
      <c r="U179" s="144"/>
      <c r="V179" s="144"/>
    </row>
    <row r="180" spans="1:22" ht="15.75" customHeight="1" x14ac:dyDescent="0.25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6"/>
      <c r="T180" s="144"/>
      <c r="U180" s="144"/>
      <c r="V180" s="144"/>
    </row>
    <row r="181" spans="1:22" ht="15.75" customHeight="1" x14ac:dyDescent="0.25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6"/>
      <c r="T181" s="144"/>
      <c r="U181" s="144"/>
      <c r="V181" s="144"/>
    </row>
    <row r="182" spans="1:22" ht="15.75" customHeight="1" x14ac:dyDescent="0.25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6"/>
      <c r="T182" s="144"/>
      <c r="U182" s="144"/>
      <c r="V182" s="144"/>
    </row>
    <row r="183" spans="1:22" ht="15.75" customHeight="1" x14ac:dyDescent="0.25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6"/>
      <c r="T183" s="144"/>
      <c r="U183" s="144"/>
      <c r="V183" s="144"/>
    </row>
    <row r="184" spans="1:22" ht="15.75" customHeight="1" x14ac:dyDescent="0.25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6"/>
      <c r="T184" s="144"/>
      <c r="U184" s="144"/>
      <c r="V184" s="144"/>
    </row>
    <row r="185" spans="1:22" ht="15.75" customHeight="1" x14ac:dyDescent="0.25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6"/>
      <c r="T185" s="144"/>
      <c r="U185" s="144"/>
      <c r="V185" s="144"/>
    </row>
    <row r="186" spans="1:22" ht="15.75" customHeight="1" x14ac:dyDescent="0.25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6"/>
      <c r="T186" s="144"/>
      <c r="U186" s="144"/>
      <c r="V186" s="144"/>
    </row>
    <row r="187" spans="1:22" ht="15.75" customHeight="1" x14ac:dyDescent="0.25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6"/>
      <c r="T187" s="144"/>
      <c r="U187" s="144"/>
      <c r="V187" s="144"/>
    </row>
    <row r="188" spans="1:22" ht="15.75" customHeight="1" x14ac:dyDescent="0.25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6"/>
      <c r="T188" s="144"/>
      <c r="U188" s="144"/>
      <c r="V188" s="144"/>
    </row>
    <row r="189" spans="1:22" ht="15.75" customHeight="1" x14ac:dyDescent="0.25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6"/>
      <c r="T189" s="144"/>
      <c r="U189" s="144"/>
      <c r="V189" s="144"/>
    </row>
    <row r="190" spans="1:22" ht="15.75" customHeight="1" x14ac:dyDescent="0.25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6"/>
      <c r="T190" s="144"/>
      <c r="U190" s="144"/>
      <c r="V190" s="144"/>
    </row>
    <row r="191" spans="1:22" ht="15.75" customHeight="1" x14ac:dyDescent="0.25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6"/>
      <c r="T191" s="144"/>
      <c r="U191" s="144"/>
      <c r="V191" s="144"/>
    </row>
    <row r="192" spans="1:22" ht="15.75" customHeight="1" x14ac:dyDescent="0.25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6"/>
      <c r="T192" s="144"/>
      <c r="U192" s="144"/>
      <c r="V192" s="144"/>
    </row>
    <row r="193" spans="1:22" ht="15.75" customHeight="1" x14ac:dyDescent="0.25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6"/>
      <c r="T193" s="144"/>
      <c r="U193" s="144"/>
      <c r="V193" s="144"/>
    </row>
    <row r="194" spans="1:22" ht="15.75" customHeight="1" x14ac:dyDescent="0.25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6"/>
      <c r="T194" s="144"/>
      <c r="U194" s="144"/>
      <c r="V194" s="144"/>
    </row>
    <row r="195" spans="1:22" ht="15.75" customHeight="1" x14ac:dyDescent="0.25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6"/>
      <c r="T195" s="144"/>
      <c r="U195" s="144"/>
      <c r="V195" s="144"/>
    </row>
    <row r="196" spans="1:22" ht="15.75" customHeight="1" x14ac:dyDescent="0.25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6"/>
      <c r="T196" s="144"/>
      <c r="U196" s="144"/>
      <c r="V196" s="144"/>
    </row>
    <row r="197" spans="1:22" ht="15.75" customHeight="1" x14ac:dyDescent="0.25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6"/>
      <c r="T197" s="144"/>
      <c r="U197" s="144"/>
      <c r="V197" s="144"/>
    </row>
    <row r="198" spans="1:22" ht="15.75" customHeight="1" x14ac:dyDescent="0.25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6"/>
      <c r="T198" s="144"/>
      <c r="U198" s="144"/>
      <c r="V198" s="144"/>
    </row>
    <row r="199" spans="1:22" ht="15.75" customHeight="1" x14ac:dyDescent="0.25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6"/>
      <c r="T199" s="144"/>
      <c r="U199" s="144"/>
      <c r="V199" s="144"/>
    </row>
    <row r="200" spans="1:22" ht="15.75" customHeight="1" x14ac:dyDescent="0.25">
      <c r="A200" s="144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6"/>
      <c r="T200" s="144"/>
      <c r="U200" s="144"/>
      <c r="V200" s="144"/>
    </row>
    <row r="201" spans="1:22" ht="15.75" customHeight="1" x14ac:dyDescent="0.25">
      <c r="A201" s="144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6"/>
      <c r="T201" s="144"/>
      <c r="U201" s="144"/>
      <c r="V201" s="144"/>
    </row>
    <row r="202" spans="1:22" ht="15.75" customHeight="1" x14ac:dyDescent="0.25">
      <c r="A202" s="144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6"/>
      <c r="T202" s="144"/>
      <c r="U202" s="144"/>
      <c r="V202" s="144"/>
    </row>
    <row r="203" spans="1:22" ht="15.75" customHeight="1" x14ac:dyDescent="0.25">
      <c r="A203" s="144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6"/>
      <c r="T203" s="144"/>
      <c r="U203" s="144"/>
      <c r="V203" s="144"/>
    </row>
    <row r="204" spans="1:22" ht="15.75" customHeight="1" x14ac:dyDescent="0.25">
      <c r="A204" s="144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6"/>
      <c r="T204" s="144"/>
      <c r="U204" s="144"/>
      <c r="V204" s="144"/>
    </row>
    <row r="205" spans="1:22" ht="15.75" customHeight="1" x14ac:dyDescent="0.25">
      <c r="A205" s="144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6"/>
      <c r="T205" s="144"/>
      <c r="U205" s="144"/>
      <c r="V205" s="144"/>
    </row>
    <row r="206" spans="1:22" ht="15.75" customHeight="1" x14ac:dyDescent="0.25">
      <c r="A206" s="144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6"/>
      <c r="T206" s="144"/>
      <c r="U206" s="144"/>
      <c r="V206" s="144"/>
    </row>
    <row r="207" spans="1:22" ht="15.75" customHeight="1" x14ac:dyDescent="0.25">
      <c r="A207" s="144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6"/>
      <c r="T207" s="144"/>
      <c r="U207" s="144"/>
      <c r="V207" s="144"/>
    </row>
    <row r="208" spans="1:22" ht="15.75" customHeight="1" x14ac:dyDescent="0.25">
      <c r="A208" s="144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6"/>
      <c r="T208" s="144"/>
      <c r="U208" s="144"/>
      <c r="V208" s="144"/>
    </row>
    <row r="209" spans="1:22" ht="15.75" customHeight="1" x14ac:dyDescent="0.25">
      <c r="A209" s="144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6"/>
      <c r="T209" s="144"/>
      <c r="U209" s="144"/>
      <c r="V209" s="144"/>
    </row>
    <row r="210" spans="1:22" ht="15.75" customHeight="1" x14ac:dyDescent="0.25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6"/>
      <c r="T210" s="144"/>
      <c r="U210" s="144"/>
      <c r="V210" s="144"/>
    </row>
    <row r="211" spans="1:22" ht="15.75" customHeight="1" x14ac:dyDescent="0.25">
      <c r="A211" s="144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6"/>
      <c r="T211" s="144"/>
      <c r="U211" s="144"/>
      <c r="V211" s="144"/>
    </row>
    <row r="212" spans="1:22" ht="15.75" customHeight="1" x14ac:dyDescent="0.25">
      <c r="A212" s="144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6"/>
      <c r="T212" s="144"/>
      <c r="U212" s="144"/>
      <c r="V212" s="144"/>
    </row>
    <row r="213" spans="1:22" ht="15.75" customHeight="1" x14ac:dyDescent="0.25">
      <c r="A213" s="144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6"/>
      <c r="T213" s="144"/>
      <c r="U213" s="144"/>
      <c r="V213" s="144"/>
    </row>
    <row r="214" spans="1:22" ht="15.75" customHeight="1" x14ac:dyDescent="0.25">
      <c r="A214" s="144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6"/>
      <c r="T214" s="144"/>
      <c r="U214" s="144"/>
      <c r="V214" s="144"/>
    </row>
    <row r="215" spans="1:22" ht="15.75" customHeight="1" x14ac:dyDescent="0.25">
      <c r="A215" s="144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6"/>
      <c r="T215" s="144"/>
      <c r="U215" s="144"/>
      <c r="V215" s="144"/>
    </row>
    <row r="216" spans="1:22" ht="15.75" customHeight="1" x14ac:dyDescent="0.25">
      <c r="A216" s="144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6"/>
      <c r="T216" s="144"/>
      <c r="U216" s="144"/>
      <c r="V216" s="144"/>
    </row>
    <row r="217" spans="1:22" ht="15.75" customHeight="1" x14ac:dyDescent="0.25">
      <c r="A217" s="144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6"/>
      <c r="T217" s="144"/>
      <c r="U217" s="144"/>
      <c r="V217" s="144"/>
    </row>
    <row r="218" spans="1:22" ht="15.75" customHeight="1" x14ac:dyDescent="0.25">
      <c r="A218" s="144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6"/>
      <c r="T218" s="144"/>
      <c r="U218" s="144"/>
      <c r="V218" s="144"/>
    </row>
    <row r="219" spans="1:22" ht="15.75" customHeight="1" x14ac:dyDescent="0.25">
      <c r="A219" s="144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6"/>
      <c r="T219" s="144"/>
      <c r="U219" s="144"/>
      <c r="V219" s="144"/>
    </row>
    <row r="220" spans="1:22" ht="15.75" customHeight="1" x14ac:dyDescent="0.25">
      <c r="A220" s="144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6"/>
      <c r="T220" s="144"/>
      <c r="U220" s="144"/>
      <c r="V220" s="144"/>
    </row>
    <row r="221" spans="1:22" ht="15.75" customHeight="1" x14ac:dyDescent="0.25">
      <c r="A221" s="144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6"/>
      <c r="T221" s="144"/>
      <c r="U221" s="144"/>
      <c r="V221" s="144"/>
    </row>
    <row r="222" spans="1:22" ht="15.75" customHeight="1" x14ac:dyDescent="0.25">
      <c r="A222" s="144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6"/>
      <c r="T222" s="144"/>
      <c r="U222" s="144"/>
      <c r="V222" s="144"/>
    </row>
    <row r="223" spans="1:22" ht="15.75" customHeight="1" x14ac:dyDescent="0.25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6"/>
      <c r="T223" s="144"/>
      <c r="U223" s="144"/>
      <c r="V223" s="144"/>
    </row>
    <row r="224" spans="1:22" ht="15.75" customHeight="1" x14ac:dyDescent="0.25">
      <c r="A224" s="144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6"/>
      <c r="T224" s="144"/>
      <c r="U224" s="144"/>
      <c r="V224" s="144"/>
    </row>
    <row r="225" spans="1:22" ht="15.75" customHeight="1" x14ac:dyDescent="0.25">
      <c r="A225" s="144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6"/>
      <c r="T225" s="144"/>
      <c r="U225" s="144"/>
      <c r="V225" s="144"/>
    </row>
    <row r="226" spans="1:22" ht="15.75" customHeight="1" x14ac:dyDescent="0.25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6"/>
      <c r="T226" s="144"/>
      <c r="U226" s="144"/>
      <c r="V226" s="144"/>
    </row>
    <row r="227" spans="1:22" ht="15.75" customHeight="1" x14ac:dyDescent="0.25">
      <c r="A227" s="144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6"/>
      <c r="T227" s="144"/>
      <c r="U227" s="144"/>
      <c r="V227" s="144"/>
    </row>
    <row r="228" spans="1:22" ht="15.75" customHeight="1" x14ac:dyDescent="0.25">
      <c r="A228" s="144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6"/>
      <c r="T228" s="144"/>
      <c r="U228" s="144"/>
      <c r="V228" s="144"/>
    </row>
    <row r="229" spans="1:22" ht="15.75" customHeight="1" x14ac:dyDescent="0.25">
      <c r="A229" s="144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6"/>
      <c r="T229" s="144"/>
      <c r="U229" s="144"/>
      <c r="V229" s="144"/>
    </row>
    <row r="230" spans="1:22" ht="15.75" customHeight="1" x14ac:dyDescent="0.25">
      <c r="A230" s="144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6"/>
      <c r="T230" s="144"/>
      <c r="U230" s="144"/>
      <c r="V230" s="144"/>
    </row>
    <row r="231" spans="1:22" ht="15.75" customHeight="1" x14ac:dyDescent="0.25">
      <c r="A231" s="144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6"/>
      <c r="T231" s="144"/>
      <c r="U231" s="144"/>
      <c r="V231" s="144"/>
    </row>
    <row r="232" spans="1:22" ht="15.75" customHeight="1" x14ac:dyDescent="0.25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6"/>
      <c r="T232" s="144"/>
      <c r="U232" s="144"/>
      <c r="V232" s="144"/>
    </row>
    <row r="233" spans="1:22" ht="15.75" customHeight="1" x14ac:dyDescent="0.25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6"/>
      <c r="T233" s="144"/>
      <c r="U233" s="144"/>
      <c r="V233" s="144"/>
    </row>
    <row r="234" spans="1:22" ht="15.75" customHeight="1" x14ac:dyDescent="0.25">
      <c r="A234" s="144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6"/>
      <c r="T234" s="144"/>
      <c r="U234" s="144"/>
      <c r="V234" s="144"/>
    </row>
    <row r="235" spans="1:22" ht="15.75" customHeight="1" x14ac:dyDescent="0.25">
      <c r="A235" s="144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6"/>
      <c r="T235" s="144"/>
      <c r="U235" s="144"/>
      <c r="V235" s="144"/>
    </row>
    <row r="236" spans="1:22" ht="15.75" customHeight="1" x14ac:dyDescent="0.25">
      <c r="A236" s="144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6"/>
      <c r="T236" s="144"/>
      <c r="U236" s="144"/>
      <c r="V236" s="144"/>
    </row>
    <row r="237" spans="1:22" ht="15.75" customHeight="1" x14ac:dyDescent="0.25">
      <c r="A237" s="144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6"/>
      <c r="T237" s="144"/>
      <c r="U237" s="144"/>
      <c r="V237" s="144"/>
    </row>
    <row r="238" spans="1:22" ht="15.75" customHeight="1" x14ac:dyDescent="0.25">
      <c r="A238" s="144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6"/>
      <c r="T238" s="144"/>
      <c r="U238" s="144"/>
      <c r="V238" s="144"/>
    </row>
    <row r="239" spans="1:22" ht="15.75" customHeight="1" x14ac:dyDescent="0.25">
      <c r="A239" s="144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6"/>
      <c r="T239" s="144"/>
      <c r="U239" s="144"/>
      <c r="V239" s="144"/>
    </row>
    <row r="240" spans="1:22" ht="15.75" customHeight="1" x14ac:dyDescent="0.25">
      <c r="A240" s="144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6"/>
      <c r="T240" s="144"/>
      <c r="U240" s="144"/>
      <c r="V240" s="144"/>
    </row>
    <row r="241" spans="1:22" ht="15.75" customHeight="1" x14ac:dyDescent="0.25">
      <c r="A241" s="144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6"/>
      <c r="T241" s="144"/>
      <c r="U241" s="144"/>
      <c r="V241" s="144"/>
    </row>
    <row r="242" spans="1:22" ht="15.75" customHeight="1" x14ac:dyDescent="0.25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6"/>
      <c r="T242" s="144"/>
      <c r="U242" s="144"/>
      <c r="V242" s="144"/>
    </row>
    <row r="243" spans="1:22" ht="15.75" customHeight="1" x14ac:dyDescent="0.25">
      <c r="A243" s="144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6"/>
      <c r="T243" s="144"/>
      <c r="U243" s="144"/>
      <c r="V243" s="144"/>
    </row>
    <row r="244" spans="1:22" ht="15.75" customHeight="1" x14ac:dyDescent="0.25">
      <c r="A244" s="144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6"/>
      <c r="T244" s="144"/>
      <c r="U244" s="144"/>
      <c r="V244" s="144"/>
    </row>
    <row r="245" spans="1:22" ht="15.75" customHeight="1" x14ac:dyDescent="0.25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6"/>
      <c r="T245" s="144"/>
      <c r="U245" s="144"/>
      <c r="V245" s="144"/>
    </row>
    <row r="246" spans="1:22" ht="15.75" customHeight="1" x14ac:dyDescent="0.25"/>
    <row r="247" spans="1:22" ht="15.75" customHeight="1" x14ac:dyDescent="0.25"/>
    <row r="248" spans="1:22" ht="15.75" customHeight="1" x14ac:dyDescent="0.25"/>
    <row r="249" spans="1:22" ht="15.75" customHeight="1" x14ac:dyDescent="0.25"/>
    <row r="250" spans="1:22" ht="15.75" customHeight="1" x14ac:dyDescent="0.25"/>
    <row r="251" spans="1:22" ht="15.75" customHeight="1" x14ac:dyDescent="0.25"/>
    <row r="252" spans="1:22" ht="15.75" customHeight="1" x14ac:dyDescent="0.25"/>
    <row r="253" spans="1:22" ht="15.75" customHeight="1" x14ac:dyDescent="0.25"/>
    <row r="254" spans="1:22" ht="15.75" customHeight="1" x14ac:dyDescent="0.25"/>
    <row r="255" spans="1:22" ht="15.75" customHeight="1" x14ac:dyDescent="0.25"/>
    <row r="256" spans="1:22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8">
    <mergeCell ref="I4:J4"/>
    <mergeCell ref="N4:O4"/>
    <mergeCell ref="P4:Q4"/>
    <mergeCell ref="R4:S4"/>
    <mergeCell ref="A1:V1"/>
    <mergeCell ref="A2:A5"/>
    <mergeCell ref="B2:B5"/>
    <mergeCell ref="C2:K2"/>
    <mergeCell ref="L2:T2"/>
    <mergeCell ref="U2:V4"/>
    <mergeCell ref="C3:D4"/>
    <mergeCell ref="E3:J3"/>
    <mergeCell ref="K3:K5"/>
    <mergeCell ref="L3:M4"/>
    <mergeCell ref="N3:S3"/>
    <mergeCell ref="T3:T5"/>
    <mergeCell ref="E4:F4"/>
    <mergeCell ref="G4:H4"/>
  </mergeCells>
  <printOptions horizontalCentered="1"/>
  <pageMargins left="0" right="0" top="0" bottom="0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760BE-F5C1-4F8F-9558-473820414E97}">
  <sheetPr>
    <tabColor rgb="FF00B050"/>
  </sheetPr>
  <dimension ref="A1:AA1000"/>
  <sheetViews>
    <sheetView workbookViewId="0">
      <selection activeCell="K19" sqref="K19"/>
    </sheetView>
  </sheetViews>
  <sheetFormatPr defaultColWidth="14.42578125" defaultRowHeight="15" customHeight="1" x14ac:dyDescent="0.25"/>
  <cols>
    <col min="1" max="1" width="7.42578125" style="74" customWidth="1"/>
    <col min="2" max="2" width="22.28515625" style="74" customWidth="1"/>
    <col min="3" max="3" width="12.7109375" style="74" customWidth="1"/>
    <col min="4" max="4" width="14.140625" style="74" customWidth="1"/>
    <col min="5" max="5" width="10" style="74" hidden="1" customWidth="1"/>
    <col min="6" max="6" width="13.140625" style="74" hidden="1" customWidth="1"/>
    <col min="7" max="7" width="10" style="74" customWidth="1"/>
    <col min="8" max="8" width="12.140625" style="74" customWidth="1"/>
    <col min="9" max="9" width="12.42578125" style="74" customWidth="1"/>
    <col min="10" max="11" width="9.140625" style="74" customWidth="1"/>
    <col min="12" max="26" width="8.7109375" style="74" customWidth="1"/>
    <col min="27" max="16384" width="14.42578125" style="74"/>
  </cols>
  <sheetData>
    <row r="1" spans="1:27" ht="36" customHeight="1" x14ac:dyDescent="0.25">
      <c r="A1" s="222" t="s">
        <v>66</v>
      </c>
      <c r="B1" s="223"/>
      <c r="C1" s="223"/>
      <c r="D1" s="223"/>
      <c r="E1" s="223"/>
      <c r="F1" s="223"/>
      <c r="G1" s="223"/>
      <c r="H1" s="223"/>
      <c r="I1" s="223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8"/>
    </row>
    <row r="2" spans="1:27" ht="14.25" customHeight="1" x14ac:dyDescent="0.25">
      <c r="A2" s="224" t="s">
        <v>58</v>
      </c>
      <c r="B2" s="225"/>
      <c r="C2" s="225"/>
      <c r="D2" s="225"/>
      <c r="E2" s="225"/>
      <c r="F2" s="225"/>
      <c r="G2" s="225"/>
      <c r="H2" s="225"/>
      <c r="I2" s="225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8"/>
    </row>
    <row r="3" spans="1:27" ht="24" customHeight="1" x14ac:dyDescent="0.25">
      <c r="A3" s="219" t="s">
        <v>59</v>
      </c>
      <c r="B3" s="219" t="s">
        <v>3</v>
      </c>
      <c r="C3" s="226" t="s">
        <v>60</v>
      </c>
      <c r="D3" s="227"/>
      <c r="E3" s="228" t="s">
        <v>61</v>
      </c>
      <c r="F3" s="229"/>
      <c r="G3" s="231" t="s">
        <v>62</v>
      </c>
      <c r="H3" s="232"/>
      <c r="I3" s="22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8"/>
    </row>
    <row r="4" spans="1:27" ht="15" customHeight="1" x14ac:dyDescent="0.25">
      <c r="A4" s="220"/>
      <c r="B4" s="220"/>
      <c r="C4" s="219" t="s">
        <v>63</v>
      </c>
      <c r="D4" s="219" t="s">
        <v>64</v>
      </c>
      <c r="E4" s="225"/>
      <c r="F4" s="230"/>
      <c r="G4" s="233" t="s">
        <v>7</v>
      </c>
      <c r="H4" s="219" t="s">
        <v>8</v>
      </c>
      <c r="I4" s="219" t="s">
        <v>65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8"/>
    </row>
    <row r="5" spans="1:27" ht="15" customHeight="1" x14ac:dyDescent="0.25">
      <c r="A5" s="220"/>
      <c r="B5" s="220"/>
      <c r="C5" s="220"/>
      <c r="D5" s="220"/>
      <c r="E5" s="109"/>
      <c r="F5" s="109"/>
      <c r="G5" s="234"/>
      <c r="H5" s="220"/>
      <c r="I5" s="220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8"/>
    </row>
    <row r="6" spans="1:27" ht="34.5" customHeight="1" x14ac:dyDescent="0.25">
      <c r="A6" s="221"/>
      <c r="B6" s="221"/>
      <c r="C6" s="221"/>
      <c r="D6" s="221"/>
      <c r="E6" s="109"/>
      <c r="F6" s="109"/>
      <c r="G6" s="230"/>
      <c r="H6" s="221"/>
      <c r="I6" s="221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8"/>
    </row>
    <row r="7" spans="1:27" ht="25.5" customHeight="1" x14ac:dyDescent="0.25">
      <c r="A7" s="110">
        <v>1</v>
      </c>
      <c r="B7" s="111">
        <v>2</v>
      </c>
      <c r="C7" s="111">
        <v>3</v>
      </c>
      <c r="D7" s="111">
        <v>4</v>
      </c>
      <c r="E7" s="112"/>
      <c r="F7" s="112"/>
      <c r="G7" s="112">
        <v>5</v>
      </c>
      <c r="H7" s="112">
        <v>6</v>
      </c>
      <c r="I7" s="112" t="s">
        <v>9</v>
      </c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4"/>
      <c r="Y7" s="114"/>
      <c r="Z7" s="114"/>
      <c r="AA7" s="115"/>
    </row>
    <row r="8" spans="1:27" ht="17.25" customHeight="1" x14ac:dyDescent="0.25">
      <c r="A8" s="77">
        <v>1</v>
      </c>
      <c r="B8" s="80" t="s">
        <v>33</v>
      </c>
      <c r="C8" s="116">
        <v>8</v>
      </c>
      <c r="D8" s="103">
        <v>2</v>
      </c>
      <c r="E8" s="130"/>
      <c r="F8" s="117"/>
      <c r="G8" s="133">
        <f>[1]Tenkasi!BC89+E8</f>
        <v>105</v>
      </c>
      <c r="H8" s="123">
        <f>[1]Tenkasi!BC90/100+F8</f>
        <v>16.980499999999999</v>
      </c>
      <c r="I8" s="119">
        <f t="shared" ref="I8:I45" si="0">IFERROR(H8/D8*100,0)</f>
        <v>849.02499999999998</v>
      </c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8"/>
    </row>
    <row r="9" spans="1:27" ht="17.25" customHeight="1" x14ac:dyDescent="0.25">
      <c r="A9" s="77">
        <v>2</v>
      </c>
      <c r="B9" s="80" t="s">
        <v>44</v>
      </c>
      <c r="C9" s="116">
        <v>140</v>
      </c>
      <c r="D9" s="103">
        <v>22</v>
      </c>
      <c r="E9" s="124"/>
      <c r="F9" s="121"/>
      <c r="G9" s="125">
        <f>[1]Thiruvarur!BC89+E9</f>
        <v>466</v>
      </c>
      <c r="H9" s="123">
        <f>[1]Thiruvarur!BC90/100+F9</f>
        <v>61.192299999999996</v>
      </c>
      <c r="I9" s="119">
        <f t="shared" si="0"/>
        <v>278.14681818181816</v>
      </c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8"/>
    </row>
    <row r="10" spans="1:27" ht="17.25" customHeight="1" x14ac:dyDescent="0.25">
      <c r="A10" s="77">
        <v>3</v>
      </c>
      <c r="B10" s="78" t="s">
        <v>20</v>
      </c>
      <c r="C10" s="116">
        <v>270</v>
      </c>
      <c r="D10" s="103">
        <v>40</v>
      </c>
      <c r="E10" s="130"/>
      <c r="F10" s="131"/>
      <c r="G10" s="125">
        <f>[1]Kanniyakumari!BC89+E10</f>
        <v>571</v>
      </c>
      <c r="H10" s="123">
        <f>[1]Kanniyakumari!BC90/100+F10</f>
        <v>101.73790000000001</v>
      </c>
      <c r="I10" s="119">
        <f t="shared" si="0"/>
        <v>254.34475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8"/>
    </row>
    <row r="11" spans="1:27" ht="17.25" customHeight="1" x14ac:dyDescent="0.25">
      <c r="A11" s="77">
        <v>4</v>
      </c>
      <c r="B11" s="80" t="s">
        <v>27</v>
      </c>
      <c r="C11" s="116">
        <v>58</v>
      </c>
      <c r="D11" s="103">
        <v>8</v>
      </c>
      <c r="E11" s="124"/>
      <c r="F11" s="117"/>
      <c r="G11" s="125">
        <f>[1]Perambalur!BC89+E11</f>
        <v>124</v>
      </c>
      <c r="H11" s="123">
        <f>[1]Perambalur!BC90/100+F11</f>
        <v>18.819500000000001</v>
      </c>
      <c r="I11" s="119">
        <f t="shared" si="0"/>
        <v>235.24375000000001</v>
      </c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8"/>
    </row>
    <row r="12" spans="1:27" ht="17.25" customHeight="1" x14ac:dyDescent="0.25">
      <c r="A12" s="77">
        <v>5</v>
      </c>
      <c r="B12" s="80" t="s">
        <v>18</v>
      </c>
      <c r="C12" s="116">
        <v>76</v>
      </c>
      <c r="D12" s="103">
        <v>12</v>
      </c>
      <c r="E12" s="124"/>
      <c r="F12" s="121"/>
      <c r="G12" s="125">
        <f>[1]Kallakurichi!BC89+E12</f>
        <v>187</v>
      </c>
      <c r="H12" s="123">
        <f>[1]Kallakurichi!BC90/100+F12</f>
        <v>26.845600000000001</v>
      </c>
      <c r="I12" s="119">
        <f t="shared" si="0"/>
        <v>223.71333333333334</v>
      </c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8"/>
    </row>
    <row r="13" spans="1:27" ht="17.25" customHeight="1" x14ac:dyDescent="0.25">
      <c r="A13" s="77">
        <v>6</v>
      </c>
      <c r="B13" s="80" t="s">
        <v>46</v>
      </c>
      <c r="C13" s="116">
        <v>452</v>
      </c>
      <c r="D13" s="103">
        <v>68</v>
      </c>
      <c r="E13" s="124"/>
      <c r="F13" s="121"/>
      <c r="G13" s="125">
        <f>[1]Villupuram!BC89+E13</f>
        <v>871</v>
      </c>
      <c r="H13" s="123">
        <f>[1]Villupuram!BC90/100+F13</f>
        <v>138.4034</v>
      </c>
      <c r="I13" s="119">
        <f t="shared" si="0"/>
        <v>203.53441176470591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8"/>
    </row>
    <row r="14" spans="1:27" ht="17.25" customHeight="1" x14ac:dyDescent="0.25">
      <c r="A14" s="77">
        <v>7</v>
      </c>
      <c r="B14" s="78" t="s">
        <v>15</v>
      </c>
      <c r="C14" s="116">
        <v>96</v>
      </c>
      <c r="D14" s="103">
        <v>14</v>
      </c>
      <c r="E14" s="124"/>
      <c r="F14" s="121"/>
      <c r="G14" s="125">
        <f>[1]Dharmapuri!BB89+E14</f>
        <v>130</v>
      </c>
      <c r="H14" s="123">
        <f>[1]Dharmapuri!BB90/100+F14</f>
        <v>26.707399999999996</v>
      </c>
      <c r="I14" s="119">
        <f t="shared" si="0"/>
        <v>190.76714285714283</v>
      </c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8"/>
    </row>
    <row r="15" spans="1:27" ht="17.25" customHeight="1" x14ac:dyDescent="0.25">
      <c r="A15" s="77">
        <v>8</v>
      </c>
      <c r="B15" s="78" t="s">
        <v>13</v>
      </c>
      <c r="C15" s="116">
        <v>160</v>
      </c>
      <c r="D15" s="103">
        <v>24</v>
      </c>
      <c r="E15" s="120"/>
      <c r="F15" s="121"/>
      <c r="G15" s="122">
        <f>[1]Coimbatore!BC89+E15</f>
        <v>204</v>
      </c>
      <c r="H15" s="123">
        <f>[1]Coimbatore!BC90/100+F15</f>
        <v>38.115700000000004</v>
      </c>
      <c r="I15" s="119">
        <f t="shared" si="0"/>
        <v>158.81541666666666</v>
      </c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8"/>
    </row>
    <row r="16" spans="1:27" ht="17.25" customHeight="1" x14ac:dyDescent="0.25">
      <c r="A16" s="77">
        <v>9</v>
      </c>
      <c r="B16" s="80" t="s">
        <v>29</v>
      </c>
      <c r="C16" s="116">
        <v>62</v>
      </c>
      <c r="D16" s="103">
        <v>10</v>
      </c>
      <c r="E16" s="124"/>
      <c r="F16" s="121"/>
      <c r="G16" s="125">
        <f>[1]Ramnad!BC89+E16</f>
        <v>133</v>
      </c>
      <c r="H16" s="123">
        <f>[1]Ramnad!BC90/100+F16</f>
        <v>15.345899999999999</v>
      </c>
      <c r="I16" s="119">
        <f t="shared" si="0"/>
        <v>153.459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8"/>
    </row>
    <row r="17" spans="1:27" ht="17.25" customHeight="1" x14ac:dyDescent="0.25">
      <c r="A17" s="77">
        <v>10</v>
      </c>
      <c r="B17" s="80" t="s">
        <v>30</v>
      </c>
      <c r="C17" s="116">
        <v>258</v>
      </c>
      <c r="D17" s="103">
        <v>38</v>
      </c>
      <c r="E17" s="124"/>
      <c r="F17" s="121"/>
      <c r="G17" s="125">
        <f>[1]Ranipet!BC89+E17</f>
        <v>435</v>
      </c>
      <c r="H17" s="123">
        <f>[1]Ranipet!BC90/100+F17</f>
        <v>56.671599999999998</v>
      </c>
      <c r="I17" s="119">
        <f t="shared" si="0"/>
        <v>149.13578947368421</v>
      </c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8"/>
    </row>
    <row r="18" spans="1:27" ht="17.25" customHeight="1" x14ac:dyDescent="0.25">
      <c r="A18" s="77">
        <v>11</v>
      </c>
      <c r="B18" s="80" t="s">
        <v>36</v>
      </c>
      <c r="C18" s="116">
        <v>170</v>
      </c>
      <c r="D18" s="103">
        <v>26</v>
      </c>
      <c r="E18" s="124"/>
      <c r="F18" s="121"/>
      <c r="G18" s="125">
        <f>[1]Theni!BC89+E18</f>
        <v>250</v>
      </c>
      <c r="H18" s="123">
        <f>[1]Theni!BC90/100+F18</f>
        <v>38.391399999999997</v>
      </c>
      <c r="I18" s="119">
        <f t="shared" si="0"/>
        <v>147.65923076923076</v>
      </c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8"/>
    </row>
    <row r="19" spans="1:27" ht="17.25" customHeight="1" x14ac:dyDescent="0.25">
      <c r="A19" s="77">
        <v>12</v>
      </c>
      <c r="B19" s="80" t="s">
        <v>41</v>
      </c>
      <c r="C19" s="116">
        <v>100</v>
      </c>
      <c r="D19" s="103">
        <v>16</v>
      </c>
      <c r="E19" s="124"/>
      <c r="F19" s="121"/>
      <c r="G19" s="125">
        <f>[1]Thiruppur!BC89+E19</f>
        <v>154</v>
      </c>
      <c r="H19" s="123">
        <f>[1]Thiruppur!BC90/100+F19</f>
        <v>22.7</v>
      </c>
      <c r="I19" s="119">
        <f t="shared" si="0"/>
        <v>141.875</v>
      </c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8"/>
    </row>
    <row r="20" spans="1:27" ht="17.25" customHeight="1" x14ac:dyDescent="0.25">
      <c r="A20" s="77">
        <v>13</v>
      </c>
      <c r="B20" s="80" t="s">
        <v>39</v>
      </c>
      <c r="C20" s="116">
        <v>232</v>
      </c>
      <c r="D20" s="103">
        <v>34</v>
      </c>
      <c r="E20" s="124"/>
      <c r="F20" s="121"/>
      <c r="G20" s="125">
        <f>[1]Thirunelveli!BC89+E20</f>
        <v>284</v>
      </c>
      <c r="H20" s="123">
        <f>[1]Thirunelveli!BC90/100+F20</f>
        <v>41.128799999999998</v>
      </c>
      <c r="I20" s="119">
        <f t="shared" si="0"/>
        <v>120.9670588235294</v>
      </c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8"/>
    </row>
    <row r="21" spans="1:27" ht="17.25" customHeight="1" x14ac:dyDescent="0.25">
      <c r="A21" s="77">
        <v>14</v>
      </c>
      <c r="B21" s="80" t="s">
        <v>40</v>
      </c>
      <c r="C21" s="116">
        <v>182</v>
      </c>
      <c r="D21" s="103">
        <v>28</v>
      </c>
      <c r="E21" s="124"/>
      <c r="F21" s="121"/>
      <c r="G21" s="125">
        <f>[1]Tiruppathur!BC89+E21</f>
        <v>160</v>
      </c>
      <c r="H21" s="123">
        <f>[1]Tiruppathur!BC90/100+F21</f>
        <v>27.345800000000001</v>
      </c>
      <c r="I21" s="119">
        <f t="shared" si="0"/>
        <v>97.66357142857143</v>
      </c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8"/>
    </row>
    <row r="22" spans="1:27" ht="17.25" customHeight="1" x14ac:dyDescent="0.25">
      <c r="A22" s="77">
        <v>15</v>
      </c>
      <c r="B22" s="80" t="s">
        <v>17</v>
      </c>
      <c r="C22" s="116">
        <v>194</v>
      </c>
      <c r="D22" s="103">
        <v>30</v>
      </c>
      <c r="E22" s="124"/>
      <c r="F22" s="121"/>
      <c r="G22" s="125">
        <f>[1]Erode!BC89+E22</f>
        <v>174</v>
      </c>
      <c r="H22" s="123">
        <f>[1]Erode!BC90/100+F22</f>
        <v>29.1508</v>
      </c>
      <c r="I22" s="119">
        <f t="shared" si="0"/>
        <v>97.169333333333327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8"/>
    </row>
    <row r="23" spans="1:27" ht="17.25" customHeight="1" x14ac:dyDescent="0.25">
      <c r="A23" s="77">
        <v>16</v>
      </c>
      <c r="B23" s="80" t="s">
        <v>42</v>
      </c>
      <c r="C23" s="116">
        <v>960</v>
      </c>
      <c r="D23" s="103">
        <v>144</v>
      </c>
      <c r="E23" s="124"/>
      <c r="F23" s="121"/>
      <c r="G23" s="125">
        <f>[1]Thiruvallur!BC89+E23</f>
        <v>864</v>
      </c>
      <c r="H23" s="123">
        <f>[1]Thiruvallur!BC90/100+F23</f>
        <v>133.7787702</v>
      </c>
      <c r="I23" s="119">
        <f t="shared" si="0"/>
        <v>92.901923749999995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8"/>
    </row>
    <row r="24" spans="1:27" ht="17.25" customHeight="1" x14ac:dyDescent="0.25">
      <c r="A24" s="77">
        <v>17</v>
      </c>
      <c r="B24" s="80" t="s">
        <v>32</v>
      </c>
      <c r="C24" s="116">
        <v>348</v>
      </c>
      <c r="D24" s="103">
        <v>52</v>
      </c>
      <c r="E24" s="124"/>
      <c r="F24" s="121"/>
      <c r="G24" s="125">
        <f>[1]Sivagangai!BC89+E24</f>
        <v>351</v>
      </c>
      <c r="H24" s="123">
        <f>[1]Sivagangai!BC90/100+F24</f>
        <v>47.139799999999994</v>
      </c>
      <c r="I24" s="119">
        <f t="shared" si="0"/>
        <v>90.653461538461528</v>
      </c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8"/>
    </row>
    <row r="25" spans="1:27" ht="17.25" customHeight="1" x14ac:dyDescent="0.25">
      <c r="A25" s="77">
        <v>18</v>
      </c>
      <c r="B25" s="78" t="s">
        <v>22</v>
      </c>
      <c r="C25" s="116">
        <v>206</v>
      </c>
      <c r="D25" s="103">
        <v>30</v>
      </c>
      <c r="E25" s="124"/>
      <c r="F25" s="121"/>
      <c r="G25" s="125">
        <f>[1]Krishnagiri!BC89+E25</f>
        <v>141</v>
      </c>
      <c r="H25" s="123">
        <f>[1]Krishnagiri!BC90/100+F25</f>
        <v>24.1495</v>
      </c>
      <c r="I25" s="119">
        <f t="shared" si="0"/>
        <v>80.498333333333321</v>
      </c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8"/>
    </row>
    <row r="26" spans="1:27" ht="17.25" customHeight="1" x14ac:dyDescent="0.25">
      <c r="A26" s="77">
        <v>19</v>
      </c>
      <c r="B26" s="80" t="s">
        <v>47</v>
      </c>
      <c r="C26" s="116">
        <v>458</v>
      </c>
      <c r="D26" s="103">
        <v>68</v>
      </c>
      <c r="E26" s="124"/>
      <c r="F26" s="121"/>
      <c r="G26" s="125">
        <f>[1]Virudhunagar!BC89+E26</f>
        <v>487</v>
      </c>
      <c r="H26" s="123">
        <f>[1]Virudhunagar!BC90/100+F26</f>
        <v>49.148800000000001</v>
      </c>
      <c r="I26" s="119">
        <f t="shared" si="0"/>
        <v>72.277647058823533</v>
      </c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8"/>
    </row>
    <row r="27" spans="1:27" ht="17.25" customHeight="1" x14ac:dyDescent="0.25">
      <c r="A27" s="77">
        <v>20</v>
      </c>
      <c r="B27" s="80" t="s">
        <v>38</v>
      </c>
      <c r="C27" s="116">
        <v>284</v>
      </c>
      <c r="D27" s="103">
        <v>42</v>
      </c>
      <c r="E27" s="124"/>
      <c r="F27" s="121"/>
      <c r="G27" s="125">
        <f>[1]Tiruchirappalli!BC89+E27</f>
        <v>147</v>
      </c>
      <c r="H27" s="123">
        <f>[1]Tiruchirappalli!BC90/100+F27</f>
        <v>29.937800000000003</v>
      </c>
      <c r="I27" s="119">
        <f t="shared" si="0"/>
        <v>71.280476190476193</v>
      </c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8"/>
    </row>
    <row r="28" spans="1:27" ht="17.25" customHeight="1" x14ac:dyDescent="0.25">
      <c r="A28" s="77">
        <v>21</v>
      </c>
      <c r="B28" s="80" t="s">
        <v>26</v>
      </c>
      <c r="C28" s="116">
        <v>258</v>
      </c>
      <c r="D28" s="103">
        <v>38</v>
      </c>
      <c r="E28" s="124"/>
      <c r="F28" s="121"/>
      <c r="G28" s="125">
        <f>[1]Namakkal!BC89+E28</f>
        <v>150</v>
      </c>
      <c r="H28" s="123">
        <f>[1]Namakkal!BC90/100+F28</f>
        <v>26.8627</v>
      </c>
      <c r="I28" s="119">
        <f t="shared" si="0"/>
        <v>70.691315789473691</v>
      </c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8"/>
    </row>
    <row r="29" spans="1:27" ht="17.25" customHeight="1" x14ac:dyDescent="0.25">
      <c r="A29" s="77">
        <v>22</v>
      </c>
      <c r="B29" s="78" t="s">
        <v>16</v>
      </c>
      <c r="C29" s="116">
        <v>400</v>
      </c>
      <c r="D29" s="103">
        <v>60</v>
      </c>
      <c r="E29" s="124"/>
      <c r="F29" s="121"/>
      <c r="G29" s="125">
        <f>[1]Dindigul!BC89+E29</f>
        <v>246</v>
      </c>
      <c r="H29" s="123">
        <f>[1]Dindigul!BC90/100+F29</f>
        <v>39.388400000000004</v>
      </c>
      <c r="I29" s="119">
        <f t="shared" si="0"/>
        <v>65.647333333333336</v>
      </c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8"/>
    </row>
    <row r="30" spans="1:27" ht="17.25" customHeight="1" x14ac:dyDescent="0.25">
      <c r="A30" s="77">
        <v>23</v>
      </c>
      <c r="B30" s="78" t="s">
        <v>45</v>
      </c>
      <c r="C30" s="116">
        <v>278</v>
      </c>
      <c r="D30" s="103">
        <v>42</v>
      </c>
      <c r="E30" s="124"/>
      <c r="F30" s="121"/>
      <c r="G30" s="125">
        <f>[1]Vellore!BC89+E30</f>
        <v>180</v>
      </c>
      <c r="H30" s="123">
        <f>[1]Vellore!BC90/100+F30</f>
        <v>27.309200000000001</v>
      </c>
      <c r="I30" s="119">
        <f t="shared" si="0"/>
        <v>65.021904761904764</v>
      </c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8"/>
    </row>
    <row r="31" spans="1:27" ht="17.25" customHeight="1" x14ac:dyDescent="0.25">
      <c r="A31" s="77">
        <v>24</v>
      </c>
      <c r="B31" s="80" t="s">
        <v>34</v>
      </c>
      <c r="C31" s="116">
        <v>728</v>
      </c>
      <c r="D31" s="103">
        <v>110</v>
      </c>
      <c r="E31" s="124"/>
      <c r="F31" s="121"/>
      <c r="G31" s="125">
        <f>[1]Thanjavur!BC89+E31</f>
        <v>443</v>
      </c>
      <c r="H31" s="123">
        <f>[1]Thanjavur!BC90/100+F31</f>
        <v>70.9345</v>
      </c>
      <c r="I31" s="119">
        <f t="shared" si="0"/>
        <v>64.48590909090909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8"/>
    </row>
    <row r="32" spans="1:27" ht="17.25" customHeight="1" x14ac:dyDescent="0.25">
      <c r="A32" s="77">
        <v>25</v>
      </c>
      <c r="B32" s="80" t="s">
        <v>43</v>
      </c>
      <c r="C32" s="116">
        <v>786</v>
      </c>
      <c r="D32" s="103">
        <v>118</v>
      </c>
      <c r="E32" s="124"/>
      <c r="F32" s="121"/>
      <c r="G32" s="125">
        <f>[1]Thiruvannamalai!BC89+E32</f>
        <v>557</v>
      </c>
      <c r="H32" s="123">
        <f>[1]Thiruvannamalai!BC90/100+F32</f>
        <v>74.114999999999995</v>
      </c>
      <c r="I32" s="119">
        <f t="shared" si="0"/>
        <v>62.809322033898297</v>
      </c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8"/>
    </row>
    <row r="33" spans="1:27" ht="17.25" customHeight="1" x14ac:dyDescent="0.25">
      <c r="A33" s="77">
        <v>26</v>
      </c>
      <c r="B33" s="80" t="s">
        <v>37</v>
      </c>
      <c r="C33" s="116">
        <v>524</v>
      </c>
      <c r="D33" s="103">
        <v>78</v>
      </c>
      <c r="E33" s="124"/>
      <c r="F33" s="121"/>
      <c r="G33" s="125">
        <f>[1]Thoothukudi!BC89+E33</f>
        <v>244</v>
      </c>
      <c r="H33" s="123">
        <f>[1]Thoothukudi!BC90/100+F33</f>
        <v>43.6175</v>
      </c>
      <c r="I33" s="119">
        <f t="shared" si="0"/>
        <v>55.919871794871788</v>
      </c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8"/>
    </row>
    <row r="34" spans="1:27" ht="17.25" customHeight="1" x14ac:dyDescent="0.25">
      <c r="A34" s="77">
        <v>27</v>
      </c>
      <c r="B34" s="80" t="s">
        <v>28</v>
      </c>
      <c r="C34" s="116">
        <v>552</v>
      </c>
      <c r="D34" s="103">
        <v>82</v>
      </c>
      <c r="E34" s="124"/>
      <c r="F34" s="121"/>
      <c r="G34" s="125">
        <f>[1]Pudukottai!BC89+E34</f>
        <v>337</v>
      </c>
      <c r="H34" s="123">
        <f>[1]Pudukottai!BC90/100+F34</f>
        <v>42.106000000000002</v>
      </c>
      <c r="I34" s="119">
        <f t="shared" si="0"/>
        <v>51.348780487804881</v>
      </c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8"/>
    </row>
    <row r="35" spans="1:27" ht="17.25" customHeight="1" x14ac:dyDescent="0.25">
      <c r="A35" s="77">
        <v>28</v>
      </c>
      <c r="B35" s="80" t="s">
        <v>11</v>
      </c>
      <c r="C35" s="116">
        <v>464</v>
      </c>
      <c r="D35" s="103">
        <v>70</v>
      </c>
      <c r="E35" s="120"/>
      <c r="F35" s="121"/>
      <c r="G35" s="122">
        <f>[1]Chengelpet!BC89+E35</f>
        <v>189</v>
      </c>
      <c r="H35" s="123">
        <f>[1]Chengelpet!BC90/100+F35</f>
        <v>33.392399999999995</v>
      </c>
      <c r="I35" s="119">
        <f t="shared" si="0"/>
        <v>47.70342857142856</v>
      </c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8"/>
    </row>
    <row r="36" spans="1:27" ht="17.25" customHeight="1" x14ac:dyDescent="0.25">
      <c r="A36" s="77">
        <v>29</v>
      </c>
      <c r="B36" s="80" t="s">
        <v>35</v>
      </c>
      <c r="C36" s="116">
        <v>118</v>
      </c>
      <c r="D36" s="103">
        <v>18</v>
      </c>
      <c r="E36" s="124"/>
      <c r="F36" s="121"/>
      <c r="G36" s="125">
        <f>'[1]The Nilgiris'!BC89+E36</f>
        <v>49</v>
      </c>
      <c r="H36" s="123">
        <f>'[1]The Nilgiris'!BC90/100+F36</f>
        <v>8.48</v>
      </c>
      <c r="I36" s="119">
        <f t="shared" si="0"/>
        <v>47.111111111111114</v>
      </c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8"/>
    </row>
    <row r="37" spans="1:27" ht="17.25" customHeight="1" x14ac:dyDescent="0.25">
      <c r="A37" s="77">
        <v>30</v>
      </c>
      <c r="B37" s="78" t="s">
        <v>19</v>
      </c>
      <c r="C37" s="116">
        <v>464</v>
      </c>
      <c r="D37" s="103">
        <v>70</v>
      </c>
      <c r="E37" s="124"/>
      <c r="F37" s="121"/>
      <c r="G37" s="125">
        <f>[1]Kancheepuram!BC89+E37</f>
        <v>192</v>
      </c>
      <c r="H37" s="123">
        <f>[1]Kancheepuram!BC90/100+F37</f>
        <v>32.379600000000003</v>
      </c>
      <c r="I37" s="119">
        <f t="shared" si="0"/>
        <v>46.256571428571434</v>
      </c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8"/>
    </row>
    <row r="38" spans="1:27" ht="17.25" customHeight="1" x14ac:dyDescent="0.25">
      <c r="A38" s="77">
        <v>31</v>
      </c>
      <c r="B38" s="80" t="s">
        <v>25</v>
      </c>
      <c r="C38" s="116">
        <v>198</v>
      </c>
      <c r="D38" s="103">
        <v>30</v>
      </c>
      <c r="E38" s="124"/>
      <c r="F38" s="121"/>
      <c r="G38" s="125">
        <f>[1]Nagapattinam!BC89+E38</f>
        <v>105</v>
      </c>
      <c r="H38" s="123">
        <f>[1]Nagapattinam!BC90/100+F38</f>
        <v>13.650699999999999</v>
      </c>
      <c r="I38" s="119">
        <f t="shared" si="0"/>
        <v>45.502333333333326</v>
      </c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8"/>
    </row>
    <row r="39" spans="1:27" ht="17.25" customHeight="1" x14ac:dyDescent="0.25">
      <c r="A39" s="77">
        <v>31</v>
      </c>
      <c r="B39" s="80" t="s">
        <v>14</v>
      </c>
      <c r="C39" s="116">
        <v>1346</v>
      </c>
      <c r="D39" s="103">
        <v>202</v>
      </c>
      <c r="E39" s="124"/>
      <c r="F39" s="121"/>
      <c r="G39" s="122">
        <f>[1]Cuddalore!BC89+E39</f>
        <v>703</v>
      </c>
      <c r="H39" s="123">
        <f>[1]Cuddalore!BC90/100+F39</f>
        <v>88.735900000000001</v>
      </c>
      <c r="I39" s="119">
        <f t="shared" si="0"/>
        <v>43.928663366336636</v>
      </c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8"/>
    </row>
    <row r="40" spans="1:27" ht="17.25" customHeight="1" x14ac:dyDescent="0.25">
      <c r="A40" s="77">
        <v>33</v>
      </c>
      <c r="B40" s="80" t="s">
        <v>24</v>
      </c>
      <c r="C40" s="116">
        <v>196</v>
      </c>
      <c r="D40" s="103">
        <v>30</v>
      </c>
      <c r="E40" s="124"/>
      <c r="F40" s="121"/>
      <c r="G40" s="125">
        <f>[1]Mayiladuthurai!BC89+E40</f>
        <v>106</v>
      </c>
      <c r="H40" s="123">
        <f>[1]Mayiladuthurai!BC90/100+F40</f>
        <v>12.6067</v>
      </c>
      <c r="I40" s="119">
        <f t="shared" si="0"/>
        <v>42.022333333333336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8"/>
    </row>
    <row r="41" spans="1:27" ht="17.25" customHeight="1" x14ac:dyDescent="0.25">
      <c r="A41" s="77">
        <v>34</v>
      </c>
      <c r="B41" s="78" t="s">
        <v>10</v>
      </c>
      <c r="C41" s="116">
        <v>232</v>
      </c>
      <c r="D41" s="103">
        <v>34</v>
      </c>
      <c r="E41" s="120"/>
      <c r="F41" s="121"/>
      <c r="G41" s="134">
        <f>[1]Ariyalur!BC89+E41</f>
        <v>88</v>
      </c>
      <c r="H41" s="118">
        <f>[1]Ariyalur!BC90/100+F41</f>
        <v>13.8375</v>
      </c>
      <c r="I41" s="119">
        <f t="shared" si="0"/>
        <v>40.698529411764703</v>
      </c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8"/>
    </row>
    <row r="42" spans="1:27" ht="17.25" customHeight="1" x14ac:dyDescent="0.25">
      <c r="A42" s="77">
        <v>35</v>
      </c>
      <c r="B42" s="80" t="s">
        <v>31</v>
      </c>
      <c r="C42" s="116">
        <v>766</v>
      </c>
      <c r="D42" s="103">
        <v>114</v>
      </c>
      <c r="E42" s="124"/>
      <c r="F42" s="121"/>
      <c r="G42" s="125">
        <f>[1]Salem!BC89+E42</f>
        <v>356</v>
      </c>
      <c r="H42" s="123">
        <f>[1]Salem!BC90/100+F42</f>
        <v>44.064399999999999</v>
      </c>
      <c r="I42" s="119">
        <f t="shared" si="0"/>
        <v>38.65298245614035</v>
      </c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8"/>
    </row>
    <row r="43" spans="1:27" ht="17.25" customHeight="1" x14ac:dyDescent="0.25">
      <c r="A43" s="77">
        <v>36</v>
      </c>
      <c r="B43" s="80" t="s">
        <v>23</v>
      </c>
      <c r="C43" s="116">
        <v>992</v>
      </c>
      <c r="D43" s="103">
        <v>150</v>
      </c>
      <c r="E43" s="124"/>
      <c r="F43" s="121"/>
      <c r="G43" s="125">
        <f>[1]Madurai!BC89+E43</f>
        <v>177</v>
      </c>
      <c r="H43" s="123">
        <f>[1]Madurai!BC90/100+F43</f>
        <v>28.762899999999998</v>
      </c>
      <c r="I43" s="119">
        <f t="shared" si="0"/>
        <v>19.175266666666666</v>
      </c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8"/>
    </row>
    <row r="44" spans="1:27" ht="17.25" customHeight="1" x14ac:dyDescent="0.25">
      <c r="A44" s="77">
        <v>37</v>
      </c>
      <c r="B44" s="78" t="s">
        <v>21</v>
      </c>
      <c r="C44" s="116">
        <v>304</v>
      </c>
      <c r="D44" s="103">
        <v>46</v>
      </c>
      <c r="E44" s="124"/>
      <c r="F44" s="121"/>
      <c r="G44" s="123">
        <f>[1]Karur!BC89+E44</f>
        <v>58</v>
      </c>
      <c r="H44" s="123">
        <f>[1]Karur!BC90/100+F44</f>
        <v>8.0023999999999997</v>
      </c>
      <c r="I44" s="119">
        <f t="shared" si="0"/>
        <v>17.396521739130435</v>
      </c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8"/>
    </row>
    <row r="45" spans="1:27" ht="17.25" customHeight="1" x14ac:dyDescent="0.25">
      <c r="A45" s="77">
        <v>38</v>
      </c>
      <c r="B45" s="80" t="s">
        <v>12</v>
      </c>
      <c r="C45" s="116">
        <v>0</v>
      </c>
      <c r="D45" s="103">
        <v>0</v>
      </c>
      <c r="E45" s="102"/>
      <c r="F45" s="132"/>
      <c r="G45" s="122">
        <f>[1]Chennai!BC88+E45</f>
        <v>205</v>
      </c>
      <c r="H45" s="123">
        <f>[1]Chennai!BC89/100+F45</f>
        <v>31.818100000000001</v>
      </c>
      <c r="I45" s="119">
        <f t="shared" si="0"/>
        <v>0</v>
      </c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8"/>
    </row>
    <row r="46" spans="1:27" ht="17.25" customHeight="1" x14ac:dyDescent="0.25">
      <c r="A46" s="126"/>
      <c r="B46" s="126" t="s">
        <v>48</v>
      </c>
      <c r="C46" s="127">
        <f t="shared" ref="C46:H46" si="1">SUM(C8:C45)</f>
        <v>13320</v>
      </c>
      <c r="D46" s="128">
        <f t="shared" si="1"/>
        <v>2000</v>
      </c>
      <c r="E46" s="127">
        <f t="shared" si="1"/>
        <v>0</v>
      </c>
      <c r="F46" s="128">
        <f t="shared" si="1"/>
        <v>0</v>
      </c>
      <c r="G46" s="127">
        <f t="shared" si="1"/>
        <v>10623</v>
      </c>
      <c r="H46" s="128">
        <f t="shared" si="1"/>
        <v>1583.7551702000001</v>
      </c>
      <c r="I46" s="129">
        <f t="shared" ref="I46" si="2">IFERROR(H46/D46*100,0)</f>
        <v>79.187758510000009</v>
      </c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8"/>
    </row>
    <row r="47" spans="1:27" ht="14.25" customHeight="1" x14ac:dyDescent="0.2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8"/>
    </row>
    <row r="48" spans="1:27" ht="14.25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8"/>
    </row>
    <row r="49" spans="1:27" ht="14.25" customHeight="1" x14ac:dyDescent="0.25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8"/>
    </row>
    <row r="50" spans="1:27" ht="14.25" customHeight="1" x14ac:dyDescent="0.2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8"/>
    </row>
    <row r="51" spans="1:27" ht="14.25" customHeight="1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8"/>
    </row>
    <row r="52" spans="1:27" ht="14.25" customHeight="1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8"/>
    </row>
    <row r="53" spans="1:27" ht="14.25" customHeight="1" x14ac:dyDescent="0.25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8"/>
    </row>
    <row r="54" spans="1:27" ht="14.25" customHeigh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8"/>
    </row>
    <row r="55" spans="1:27" ht="14.25" customHeigh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8"/>
    </row>
    <row r="56" spans="1:27" ht="14.25" customHeight="1" x14ac:dyDescent="0.2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8"/>
    </row>
    <row r="57" spans="1:27" ht="14.25" customHeight="1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8"/>
    </row>
    <row r="58" spans="1:27" ht="14.25" customHeigh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8"/>
    </row>
    <row r="59" spans="1:27" ht="14.25" customHeigh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8"/>
    </row>
    <row r="60" spans="1:27" ht="14.25" customHeigh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8"/>
    </row>
    <row r="61" spans="1:27" ht="14.25" customHeight="1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8"/>
    </row>
    <row r="62" spans="1:27" ht="14.25" customHeight="1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8"/>
    </row>
    <row r="63" spans="1:27" ht="14.25" customHeight="1" x14ac:dyDescent="0.25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8"/>
    </row>
    <row r="64" spans="1:27" ht="14.25" customHeight="1" x14ac:dyDescent="0.25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8"/>
    </row>
    <row r="65" spans="1:27" ht="14.25" customHeight="1" x14ac:dyDescent="0.25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8"/>
    </row>
    <row r="66" spans="1:27" ht="14.25" customHeight="1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8"/>
    </row>
    <row r="67" spans="1:27" ht="14.25" customHeight="1" x14ac:dyDescent="0.25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8"/>
    </row>
    <row r="68" spans="1:27" ht="14.25" customHeight="1" x14ac:dyDescent="0.25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8"/>
    </row>
    <row r="69" spans="1:27" ht="14.25" customHeight="1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8"/>
    </row>
    <row r="70" spans="1:27" ht="14.25" customHeight="1" x14ac:dyDescent="0.2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8"/>
    </row>
    <row r="71" spans="1:27" ht="14.25" customHeight="1" x14ac:dyDescent="0.25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8"/>
    </row>
    <row r="72" spans="1:27" ht="14.25" customHeight="1" x14ac:dyDescent="0.25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8"/>
    </row>
    <row r="73" spans="1:27" ht="14.25" customHeight="1" x14ac:dyDescent="0.25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8"/>
    </row>
    <row r="74" spans="1:27" ht="14.25" customHeight="1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8"/>
    </row>
    <row r="75" spans="1:27" ht="14.25" customHeight="1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8"/>
    </row>
    <row r="76" spans="1:27" ht="14.25" customHeight="1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8"/>
    </row>
    <row r="77" spans="1:27" ht="14.25" customHeight="1" x14ac:dyDescent="0.2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8"/>
    </row>
    <row r="78" spans="1:27" ht="14.25" customHeight="1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8"/>
    </row>
    <row r="79" spans="1:27" ht="14.25" customHeight="1" x14ac:dyDescent="0.2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8"/>
    </row>
    <row r="80" spans="1:27" ht="14.25" customHeight="1" x14ac:dyDescent="0.2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8"/>
    </row>
    <row r="81" spans="1:27" ht="14.25" customHeight="1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8"/>
    </row>
    <row r="82" spans="1:27" ht="14.25" customHeight="1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8"/>
    </row>
    <row r="83" spans="1:27" ht="14.25" customHeight="1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8"/>
    </row>
    <row r="84" spans="1:27" ht="14.25" customHeight="1" x14ac:dyDescent="0.2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8"/>
    </row>
    <row r="85" spans="1:27" ht="14.25" customHeight="1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8"/>
    </row>
    <row r="86" spans="1:27" ht="14.25" customHeight="1" x14ac:dyDescent="0.25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8"/>
    </row>
    <row r="87" spans="1:27" ht="14.25" customHeight="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8"/>
    </row>
    <row r="88" spans="1:27" ht="14.25" customHeigh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8"/>
    </row>
    <row r="89" spans="1:27" ht="14.25" customHeight="1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8"/>
    </row>
    <row r="90" spans="1:27" ht="14.25" customHeight="1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8"/>
    </row>
    <row r="91" spans="1:27" ht="14.25" customHeight="1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8"/>
    </row>
    <row r="92" spans="1:27" ht="14.25" customHeigh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8"/>
    </row>
    <row r="93" spans="1:27" ht="14.25" customHeigh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8"/>
    </row>
    <row r="94" spans="1:27" ht="14.25" customHeigh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8"/>
    </row>
    <row r="95" spans="1:27" ht="14.25" customHeight="1" x14ac:dyDescent="0.25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8"/>
    </row>
    <row r="96" spans="1:27" ht="14.25" customHeight="1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8"/>
    </row>
    <row r="97" spans="1:27" ht="14.25" customHeight="1" x14ac:dyDescent="0.25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8"/>
    </row>
    <row r="98" spans="1:27" ht="14.25" customHeight="1" x14ac:dyDescent="0.25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8"/>
    </row>
    <row r="99" spans="1:27" ht="14.25" customHeigh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8"/>
    </row>
    <row r="100" spans="1:27" ht="14.25" customHeight="1" x14ac:dyDescent="0.25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8"/>
    </row>
    <row r="101" spans="1:27" ht="14.25" customHeight="1" x14ac:dyDescent="0.25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8"/>
    </row>
    <row r="102" spans="1:27" ht="14.25" customHeight="1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8"/>
    </row>
    <row r="103" spans="1:27" ht="14.25" customHeight="1" x14ac:dyDescent="0.25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8"/>
    </row>
    <row r="104" spans="1:27" ht="14.25" customHeight="1" x14ac:dyDescent="0.25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8"/>
    </row>
    <row r="105" spans="1:27" ht="14.25" customHeight="1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8"/>
    </row>
    <row r="106" spans="1:27" ht="14.25" customHeight="1" x14ac:dyDescent="0.25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8"/>
    </row>
    <row r="107" spans="1:27" ht="14.25" customHeight="1" x14ac:dyDescent="0.25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8"/>
    </row>
    <row r="108" spans="1:27" ht="14.25" customHeight="1" x14ac:dyDescent="0.25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8"/>
    </row>
    <row r="109" spans="1:27" ht="14.25" customHeight="1" x14ac:dyDescent="0.25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8"/>
    </row>
    <row r="110" spans="1:27" ht="14.25" customHeight="1" x14ac:dyDescent="0.25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8"/>
    </row>
    <row r="111" spans="1:27" ht="14.25" customHeight="1" x14ac:dyDescent="0.25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8"/>
    </row>
    <row r="112" spans="1:27" ht="14.25" customHeight="1" x14ac:dyDescent="0.25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8"/>
    </row>
    <row r="113" spans="1:27" ht="14.25" customHeight="1" x14ac:dyDescent="0.25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8"/>
    </row>
    <row r="114" spans="1:27" ht="14.25" customHeight="1" x14ac:dyDescent="0.25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8"/>
    </row>
    <row r="115" spans="1:27" ht="14.25" customHeight="1" x14ac:dyDescent="0.25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8"/>
    </row>
    <row r="116" spans="1:27" ht="14.25" customHeight="1" x14ac:dyDescent="0.25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8"/>
    </row>
    <row r="117" spans="1:27" ht="14.25" customHeight="1" x14ac:dyDescent="0.25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8"/>
    </row>
    <row r="118" spans="1:27" ht="14.25" customHeight="1" x14ac:dyDescent="0.25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8"/>
    </row>
    <row r="119" spans="1:27" ht="14.25" customHeight="1" x14ac:dyDescent="0.25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8"/>
    </row>
    <row r="120" spans="1:27" ht="14.25" customHeight="1" x14ac:dyDescent="0.25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8"/>
    </row>
    <row r="121" spans="1:27" ht="14.25" customHeight="1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8"/>
    </row>
    <row r="122" spans="1:27" ht="14.25" customHeight="1" x14ac:dyDescent="0.25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8"/>
    </row>
    <row r="123" spans="1:27" ht="14.25" customHeight="1" x14ac:dyDescent="0.25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8"/>
    </row>
    <row r="124" spans="1:27" ht="14.25" customHeight="1" x14ac:dyDescent="0.25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8"/>
    </row>
    <row r="125" spans="1:27" ht="14.25" customHeight="1" x14ac:dyDescent="0.25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8"/>
    </row>
    <row r="126" spans="1:27" ht="14.25" customHeight="1" x14ac:dyDescent="0.25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8"/>
    </row>
    <row r="127" spans="1:27" ht="14.25" customHeight="1" x14ac:dyDescent="0.25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8"/>
    </row>
    <row r="128" spans="1:27" ht="14.25" customHeight="1" x14ac:dyDescent="0.25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8"/>
    </row>
    <row r="129" spans="1:27" ht="14.25" customHeight="1" x14ac:dyDescent="0.25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8"/>
    </row>
    <row r="130" spans="1:27" ht="14.25" customHeight="1" x14ac:dyDescent="0.25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8"/>
    </row>
    <row r="131" spans="1:27" ht="14.25" customHeight="1" x14ac:dyDescent="0.25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8"/>
    </row>
    <row r="132" spans="1:27" ht="14.25" customHeight="1" x14ac:dyDescent="0.25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8"/>
    </row>
    <row r="133" spans="1:27" ht="14.25" customHeight="1" x14ac:dyDescent="0.25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8"/>
    </row>
    <row r="134" spans="1:27" ht="14.25" customHeight="1" x14ac:dyDescent="0.25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8"/>
    </row>
    <row r="135" spans="1:27" ht="14.25" customHeight="1" x14ac:dyDescent="0.25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8"/>
    </row>
    <row r="136" spans="1:27" ht="14.25" customHeight="1" x14ac:dyDescent="0.25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8"/>
    </row>
    <row r="137" spans="1:27" ht="14.25" customHeight="1" x14ac:dyDescent="0.25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8"/>
    </row>
    <row r="138" spans="1:27" ht="14.25" customHeight="1" x14ac:dyDescent="0.25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8"/>
    </row>
    <row r="139" spans="1:27" ht="14.25" customHeight="1" x14ac:dyDescent="0.25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8"/>
    </row>
    <row r="140" spans="1:27" ht="14.25" customHeight="1" x14ac:dyDescent="0.25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8"/>
    </row>
    <row r="141" spans="1:27" ht="14.25" customHeight="1" x14ac:dyDescent="0.25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8"/>
    </row>
    <row r="142" spans="1:27" ht="14.25" customHeight="1" x14ac:dyDescent="0.25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8"/>
    </row>
    <row r="143" spans="1:27" ht="14.25" customHeight="1" x14ac:dyDescent="0.25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8"/>
    </row>
    <row r="144" spans="1:27" ht="14.25" customHeight="1" x14ac:dyDescent="0.25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8"/>
    </row>
    <row r="145" spans="1:27" ht="14.25" customHeight="1" x14ac:dyDescent="0.25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8"/>
    </row>
    <row r="146" spans="1:27" ht="14.25" customHeight="1" x14ac:dyDescent="0.25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8"/>
    </row>
    <row r="147" spans="1:27" ht="14.25" customHeight="1" x14ac:dyDescent="0.25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8"/>
    </row>
    <row r="148" spans="1:27" ht="14.25" customHeight="1" x14ac:dyDescent="0.25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8"/>
    </row>
    <row r="149" spans="1:27" ht="14.25" customHeight="1" x14ac:dyDescent="0.25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8"/>
    </row>
    <row r="150" spans="1:27" ht="14.25" customHeight="1" x14ac:dyDescent="0.25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8"/>
    </row>
    <row r="151" spans="1:27" ht="14.25" customHeight="1" x14ac:dyDescent="0.25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8"/>
    </row>
    <row r="152" spans="1:27" ht="14.25" customHeight="1" x14ac:dyDescent="0.25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8"/>
    </row>
    <row r="153" spans="1:27" ht="14.25" customHeight="1" x14ac:dyDescent="0.25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8"/>
    </row>
    <row r="154" spans="1:27" ht="14.25" customHeight="1" x14ac:dyDescent="0.25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8"/>
    </row>
    <row r="155" spans="1:27" ht="14.25" customHeight="1" x14ac:dyDescent="0.25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8"/>
    </row>
    <row r="156" spans="1:27" ht="14.25" customHeight="1" x14ac:dyDescent="0.25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8"/>
    </row>
    <row r="157" spans="1:27" ht="14.25" customHeight="1" x14ac:dyDescent="0.25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8"/>
    </row>
    <row r="158" spans="1:27" ht="14.25" customHeight="1" x14ac:dyDescent="0.25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8"/>
    </row>
    <row r="159" spans="1:27" ht="14.25" customHeight="1" x14ac:dyDescent="0.25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8"/>
    </row>
    <row r="160" spans="1:27" ht="14.25" customHeight="1" x14ac:dyDescent="0.25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8"/>
    </row>
    <row r="161" spans="1:27" ht="14.25" customHeight="1" x14ac:dyDescent="0.25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8"/>
    </row>
    <row r="162" spans="1:27" ht="14.25" customHeight="1" x14ac:dyDescent="0.25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8"/>
    </row>
    <row r="163" spans="1:27" ht="14.25" customHeight="1" x14ac:dyDescent="0.25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8"/>
    </row>
    <row r="164" spans="1:27" ht="14.25" customHeight="1" x14ac:dyDescent="0.25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8"/>
    </row>
    <row r="165" spans="1:27" ht="14.25" customHeight="1" x14ac:dyDescent="0.25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8"/>
    </row>
    <row r="166" spans="1:27" ht="14.25" customHeight="1" x14ac:dyDescent="0.25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8"/>
    </row>
    <row r="167" spans="1:27" ht="14.25" customHeight="1" x14ac:dyDescent="0.25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8"/>
    </row>
    <row r="168" spans="1:27" ht="14.25" customHeight="1" x14ac:dyDescent="0.25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8"/>
    </row>
    <row r="169" spans="1:27" ht="14.25" customHeight="1" x14ac:dyDescent="0.25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8"/>
    </row>
    <row r="170" spans="1:27" ht="14.25" customHeight="1" x14ac:dyDescent="0.25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8"/>
    </row>
    <row r="171" spans="1:27" ht="14.25" customHeight="1" x14ac:dyDescent="0.25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8"/>
    </row>
    <row r="172" spans="1:27" ht="14.25" customHeight="1" x14ac:dyDescent="0.25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8"/>
    </row>
    <row r="173" spans="1:27" ht="14.25" customHeight="1" x14ac:dyDescent="0.25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8"/>
    </row>
    <row r="174" spans="1:27" ht="14.25" customHeight="1" x14ac:dyDescent="0.25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8"/>
    </row>
    <row r="175" spans="1:27" ht="14.25" customHeight="1" x14ac:dyDescent="0.25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8"/>
    </row>
    <row r="176" spans="1:27" ht="14.25" customHeight="1" x14ac:dyDescent="0.25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8"/>
    </row>
    <row r="177" spans="1:27" ht="14.25" customHeight="1" x14ac:dyDescent="0.25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8"/>
    </row>
    <row r="178" spans="1:27" ht="14.25" customHeight="1" x14ac:dyDescent="0.25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8"/>
    </row>
    <row r="179" spans="1:27" ht="14.25" customHeight="1" x14ac:dyDescent="0.25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8"/>
    </row>
    <row r="180" spans="1:27" ht="14.25" customHeight="1" x14ac:dyDescent="0.25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8"/>
    </row>
    <row r="181" spans="1:27" ht="14.25" customHeight="1" x14ac:dyDescent="0.25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8"/>
    </row>
    <row r="182" spans="1:27" ht="14.25" customHeight="1" x14ac:dyDescent="0.25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8"/>
    </row>
    <row r="183" spans="1:27" ht="14.25" customHeight="1" x14ac:dyDescent="0.25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8"/>
    </row>
    <row r="184" spans="1:27" ht="14.25" customHeight="1" x14ac:dyDescent="0.25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8"/>
    </row>
    <row r="185" spans="1:27" ht="14.25" customHeight="1" x14ac:dyDescent="0.25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8"/>
    </row>
    <row r="186" spans="1:27" ht="14.25" customHeight="1" x14ac:dyDescent="0.25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8"/>
    </row>
    <row r="187" spans="1:27" ht="14.25" customHeight="1" x14ac:dyDescent="0.25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8"/>
    </row>
    <row r="188" spans="1:27" ht="14.25" customHeight="1" x14ac:dyDescent="0.25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8"/>
    </row>
    <row r="189" spans="1:27" ht="14.25" customHeight="1" x14ac:dyDescent="0.25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8"/>
    </row>
    <row r="190" spans="1:27" ht="14.25" customHeight="1" x14ac:dyDescent="0.25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8"/>
    </row>
    <row r="191" spans="1:27" ht="14.25" customHeight="1" x14ac:dyDescent="0.25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8"/>
    </row>
    <row r="192" spans="1:27" ht="14.25" customHeight="1" x14ac:dyDescent="0.25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8"/>
    </row>
    <row r="193" spans="1:27" ht="14.25" customHeight="1" x14ac:dyDescent="0.25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8"/>
    </row>
    <row r="194" spans="1:27" ht="14.25" customHeight="1" x14ac:dyDescent="0.25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8"/>
    </row>
    <row r="195" spans="1:27" ht="14.25" customHeight="1" x14ac:dyDescent="0.25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8"/>
    </row>
    <row r="196" spans="1:27" ht="14.25" customHeight="1" x14ac:dyDescent="0.25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8"/>
    </row>
    <row r="197" spans="1:27" ht="14.25" customHeight="1" x14ac:dyDescent="0.25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8"/>
    </row>
    <row r="198" spans="1:27" ht="14.25" customHeight="1" x14ac:dyDescent="0.25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8"/>
    </row>
    <row r="199" spans="1:27" ht="14.25" customHeight="1" x14ac:dyDescent="0.25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8"/>
    </row>
    <row r="200" spans="1:27" ht="14.25" customHeight="1" x14ac:dyDescent="0.25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8"/>
    </row>
    <row r="201" spans="1:27" ht="14.25" customHeight="1" x14ac:dyDescent="0.25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8"/>
    </row>
    <row r="202" spans="1:27" ht="14.25" customHeight="1" x14ac:dyDescent="0.25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8"/>
    </row>
    <row r="203" spans="1:27" ht="14.25" customHeight="1" x14ac:dyDescent="0.25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8"/>
    </row>
    <row r="204" spans="1:27" ht="14.25" customHeight="1" x14ac:dyDescent="0.25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8"/>
    </row>
    <row r="205" spans="1:27" ht="14.25" customHeight="1" x14ac:dyDescent="0.25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8"/>
    </row>
    <row r="206" spans="1:27" ht="14.25" customHeight="1" x14ac:dyDescent="0.25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8"/>
    </row>
    <row r="207" spans="1:27" ht="14.25" customHeight="1" x14ac:dyDescent="0.25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8"/>
    </row>
    <row r="208" spans="1:27" ht="14.25" customHeight="1" x14ac:dyDescent="0.25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8"/>
    </row>
    <row r="209" spans="1:27" ht="14.25" customHeight="1" x14ac:dyDescent="0.25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8"/>
    </row>
    <row r="210" spans="1:27" ht="14.25" customHeight="1" x14ac:dyDescent="0.25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8"/>
    </row>
    <row r="211" spans="1:27" ht="14.25" customHeight="1" x14ac:dyDescent="0.25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8"/>
    </row>
    <row r="212" spans="1:27" ht="14.25" customHeight="1" x14ac:dyDescent="0.25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8"/>
    </row>
    <row r="213" spans="1:27" ht="14.25" customHeight="1" x14ac:dyDescent="0.25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8"/>
    </row>
    <row r="214" spans="1:27" ht="14.25" customHeight="1" x14ac:dyDescent="0.25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8"/>
    </row>
    <row r="215" spans="1:27" ht="14.25" customHeight="1" x14ac:dyDescent="0.25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8"/>
    </row>
    <row r="216" spans="1:27" ht="14.25" customHeight="1" x14ac:dyDescent="0.25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8"/>
    </row>
    <row r="217" spans="1:27" ht="14.25" customHeight="1" x14ac:dyDescent="0.25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8"/>
    </row>
    <row r="218" spans="1:27" ht="14.25" customHeight="1" x14ac:dyDescent="0.25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8"/>
    </row>
    <row r="219" spans="1:27" ht="14.25" customHeight="1" x14ac:dyDescent="0.25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8"/>
    </row>
    <row r="220" spans="1:27" ht="14.25" customHeight="1" x14ac:dyDescent="0.25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8"/>
    </row>
    <row r="221" spans="1:27" ht="14.25" customHeight="1" x14ac:dyDescent="0.25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8"/>
    </row>
    <row r="222" spans="1:27" ht="14.25" customHeight="1" x14ac:dyDescent="0.25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8"/>
    </row>
    <row r="223" spans="1:27" ht="14.25" customHeight="1" x14ac:dyDescent="0.25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8"/>
    </row>
    <row r="224" spans="1:27" ht="14.25" customHeight="1" x14ac:dyDescent="0.25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8"/>
    </row>
    <row r="225" spans="1:27" ht="14.25" customHeight="1" x14ac:dyDescent="0.25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8"/>
    </row>
    <row r="226" spans="1:27" ht="14.25" customHeight="1" x14ac:dyDescent="0.25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8"/>
    </row>
    <row r="227" spans="1:27" ht="14.25" customHeight="1" x14ac:dyDescent="0.25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8"/>
    </row>
    <row r="228" spans="1:27" ht="14.25" customHeight="1" x14ac:dyDescent="0.25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8"/>
    </row>
    <row r="229" spans="1:27" ht="14.25" customHeight="1" x14ac:dyDescent="0.25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8"/>
    </row>
    <row r="230" spans="1:27" ht="14.25" customHeight="1" x14ac:dyDescent="0.25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8"/>
    </row>
    <row r="231" spans="1:27" ht="14.25" customHeight="1" x14ac:dyDescent="0.25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8"/>
    </row>
    <row r="232" spans="1:27" ht="14.25" customHeight="1" x14ac:dyDescent="0.25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8"/>
    </row>
    <row r="233" spans="1:27" ht="14.25" customHeight="1" x14ac:dyDescent="0.25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8"/>
    </row>
    <row r="234" spans="1:27" ht="14.25" customHeight="1" x14ac:dyDescent="0.25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8"/>
    </row>
    <row r="235" spans="1:27" ht="14.25" customHeight="1" x14ac:dyDescent="0.25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8"/>
    </row>
    <row r="236" spans="1:27" ht="14.25" customHeight="1" x14ac:dyDescent="0.25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8"/>
    </row>
    <row r="237" spans="1:27" ht="14.25" customHeight="1" x14ac:dyDescent="0.25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8"/>
    </row>
    <row r="238" spans="1:27" ht="14.25" customHeight="1" x14ac:dyDescent="0.25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8"/>
    </row>
    <row r="239" spans="1:27" ht="14.25" customHeight="1" x14ac:dyDescent="0.25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8"/>
    </row>
    <row r="240" spans="1:27" ht="14.25" customHeight="1" x14ac:dyDescent="0.25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8"/>
    </row>
    <row r="241" spans="1:27" ht="14.25" customHeight="1" x14ac:dyDescent="0.25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8"/>
    </row>
    <row r="242" spans="1:27" ht="14.25" customHeight="1" x14ac:dyDescent="0.25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8"/>
    </row>
    <row r="243" spans="1:27" ht="14.25" customHeight="1" x14ac:dyDescent="0.25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8"/>
    </row>
    <row r="244" spans="1:27" ht="14.25" customHeight="1" x14ac:dyDescent="0.25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8"/>
    </row>
    <row r="245" spans="1:27" ht="14.25" customHeight="1" x14ac:dyDescent="0.25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8"/>
    </row>
    <row r="246" spans="1:27" ht="14.25" customHeight="1" x14ac:dyDescent="0.25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8"/>
    </row>
    <row r="247" spans="1:27" ht="15.75" customHeight="1" x14ac:dyDescent="0.25"/>
    <row r="248" spans="1:27" ht="15.75" customHeight="1" x14ac:dyDescent="0.25"/>
    <row r="249" spans="1:27" ht="15.75" customHeight="1" x14ac:dyDescent="0.25"/>
    <row r="250" spans="1:27" ht="15.75" customHeight="1" x14ac:dyDescent="0.25"/>
    <row r="251" spans="1:27" ht="15.75" customHeight="1" x14ac:dyDescent="0.25"/>
    <row r="252" spans="1:27" ht="15.75" customHeight="1" x14ac:dyDescent="0.25"/>
    <row r="253" spans="1:27" ht="15.75" customHeight="1" x14ac:dyDescent="0.25"/>
    <row r="254" spans="1:27" ht="15.75" customHeight="1" x14ac:dyDescent="0.25"/>
    <row r="255" spans="1:27" ht="15.75" customHeight="1" x14ac:dyDescent="0.25"/>
    <row r="256" spans="1:27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ortState xmlns:xlrd2="http://schemas.microsoft.com/office/spreadsheetml/2017/richdata2" ref="B8:I45">
    <sortCondition descending="1" ref="I8:I45"/>
  </sortState>
  <mergeCells count="12">
    <mergeCell ref="H4:H6"/>
    <mergeCell ref="I4:I6"/>
    <mergeCell ref="A1:I1"/>
    <mergeCell ref="A2:I2"/>
    <mergeCell ref="A3:A6"/>
    <mergeCell ref="B3:B6"/>
    <mergeCell ref="C3:D3"/>
    <mergeCell ref="E3:F4"/>
    <mergeCell ref="G3:I3"/>
    <mergeCell ref="C4:C6"/>
    <mergeCell ref="D4:D6"/>
    <mergeCell ref="G4:G6"/>
  </mergeCells>
  <conditionalFormatting sqref="I8:I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66" right="0" top="0.4" bottom="0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574D-6B26-4AFE-BC45-735B1D5D788D}">
  <dimension ref="A1:T1000"/>
  <sheetViews>
    <sheetView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B20" sqref="B20:H35"/>
    </sheetView>
  </sheetViews>
  <sheetFormatPr defaultColWidth="14.42578125" defaultRowHeight="15" customHeight="1" x14ac:dyDescent="0.25"/>
  <cols>
    <col min="1" max="1" width="4.5703125" style="74" customWidth="1"/>
    <col min="2" max="2" width="33.7109375" style="74" customWidth="1"/>
    <col min="3" max="3" width="10.42578125" style="74" customWidth="1"/>
    <col min="4" max="4" width="13.140625" style="74" customWidth="1"/>
    <col min="5" max="5" width="11" style="74" customWidth="1"/>
    <col min="6" max="6" width="13.5703125" style="74" customWidth="1"/>
    <col min="7" max="7" width="10" style="74" customWidth="1"/>
    <col min="8" max="8" width="10.42578125" style="74" customWidth="1"/>
    <col min="9" max="11" width="14.42578125" style="74" customWidth="1"/>
    <col min="12" max="16384" width="14.42578125" style="74"/>
  </cols>
  <sheetData>
    <row r="1" spans="1:20" ht="23.25" customHeight="1" x14ac:dyDescent="0.25">
      <c r="A1" s="235" t="s">
        <v>67</v>
      </c>
      <c r="B1" s="236"/>
      <c r="C1" s="236"/>
      <c r="D1" s="236"/>
      <c r="E1" s="236"/>
      <c r="F1" s="236"/>
      <c r="G1" s="236"/>
      <c r="H1" s="236"/>
      <c r="I1" s="95"/>
      <c r="J1" s="96"/>
      <c r="K1" s="96"/>
      <c r="L1" s="97"/>
      <c r="M1" s="97"/>
      <c r="N1" s="97"/>
      <c r="O1" s="97"/>
      <c r="P1" s="97"/>
      <c r="Q1" s="97"/>
      <c r="R1" s="97"/>
      <c r="S1" s="97"/>
      <c r="T1" s="97"/>
    </row>
    <row r="2" spans="1:20" ht="15" customHeight="1" x14ac:dyDescent="0.25">
      <c r="A2" s="237" t="s">
        <v>68</v>
      </c>
      <c r="B2" s="236"/>
      <c r="C2" s="236"/>
      <c r="D2" s="236"/>
      <c r="E2" s="236"/>
      <c r="F2" s="236"/>
      <c r="G2" s="236"/>
      <c r="H2" s="236"/>
      <c r="J2" s="96"/>
      <c r="K2" s="96"/>
      <c r="L2" s="97"/>
      <c r="M2" s="97"/>
      <c r="N2" s="97"/>
      <c r="O2" s="97"/>
      <c r="P2" s="97"/>
      <c r="Q2" s="97"/>
      <c r="R2" s="97"/>
      <c r="S2" s="97"/>
      <c r="T2" s="97"/>
    </row>
    <row r="3" spans="1:20" ht="13.5" customHeight="1" x14ac:dyDescent="0.25">
      <c r="A3" s="238" t="s">
        <v>2</v>
      </c>
      <c r="B3" s="239" t="s">
        <v>69</v>
      </c>
      <c r="C3" s="239" t="s">
        <v>70</v>
      </c>
      <c r="D3" s="236"/>
      <c r="E3" s="240" t="s">
        <v>71</v>
      </c>
      <c r="F3" s="236"/>
      <c r="G3" s="241" t="s">
        <v>72</v>
      </c>
      <c r="H3" s="236"/>
      <c r="I3" s="98"/>
      <c r="J3" s="86"/>
      <c r="K3" s="86"/>
      <c r="L3" s="99"/>
      <c r="M3" s="99"/>
      <c r="N3" s="99"/>
      <c r="O3" s="99"/>
      <c r="P3" s="99"/>
      <c r="Q3" s="99"/>
      <c r="R3" s="99"/>
      <c r="S3" s="99"/>
      <c r="T3" s="99"/>
    </row>
    <row r="4" spans="1:20" ht="16.5" customHeight="1" x14ac:dyDescent="0.25">
      <c r="A4" s="236"/>
      <c r="B4" s="236"/>
      <c r="C4" s="149" t="s">
        <v>73</v>
      </c>
      <c r="D4" s="149" t="s">
        <v>8</v>
      </c>
      <c r="E4" s="149" t="s">
        <v>73</v>
      </c>
      <c r="F4" s="149" t="s">
        <v>74</v>
      </c>
      <c r="G4" s="149" t="s">
        <v>73</v>
      </c>
      <c r="H4" s="149" t="s">
        <v>74</v>
      </c>
      <c r="I4" s="98"/>
      <c r="J4" s="86"/>
      <c r="K4" s="86"/>
      <c r="L4" s="99"/>
      <c r="M4" s="99"/>
      <c r="N4" s="99"/>
      <c r="O4" s="99"/>
      <c r="P4" s="99"/>
      <c r="Q4" s="99"/>
      <c r="R4" s="99"/>
      <c r="S4" s="99"/>
      <c r="T4" s="99"/>
    </row>
    <row r="5" spans="1:20" ht="14.25" customHeight="1" x14ac:dyDescent="0.25">
      <c r="A5" s="149" t="s">
        <v>75</v>
      </c>
      <c r="B5" s="151" t="s">
        <v>76</v>
      </c>
      <c r="C5" s="152"/>
      <c r="D5" s="152"/>
      <c r="E5" s="153"/>
      <c r="F5" s="154"/>
      <c r="G5" s="155"/>
      <c r="H5" s="155"/>
      <c r="I5" s="100"/>
      <c r="J5" s="101"/>
      <c r="K5" s="101"/>
      <c r="L5" s="99"/>
      <c r="M5" s="99"/>
      <c r="N5" s="99"/>
      <c r="O5" s="99"/>
      <c r="P5" s="99"/>
      <c r="Q5" s="99"/>
      <c r="R5" s="99"/>
      <c r="S5" s="99"/>
      <c r="T5" s="99"/>
    </row>
    <row r="6" spans="1:20" ht="14.25" customHeight="1" x14ac:dyDescent="0.25">
      <c r="A6" s="156">
        <v>1</v>
      </c>
      <c r="B6" s="157" t="s">
        <v>81</v>
      </c>
      <c r="C6" s="158">
        <v>6159</v>
      </c>
      <c r="D6" s="159">
        <v>479.45</v>
      </c>
      <c r="E6" s="160">
        <f>[2]abstarct!CA10</f>
        <v>3419</v>
      </c>
      <c r="F6" s="161">
        <f>[2]abstarct!CB10</f>
        <v>306.75303179999997</v>
      </c>
      <c r="G6" s="161">
        <f t="shared" ref="G6:G17" si="0">E6/C6*100</f>
        <v>55.51225848352005</v>
      </c>
      <c r="H6" s="161">
        <f t="shared" ref="H6:H17" si="1">F6/D6*100</f>
        <v>63.980192261966828</v>
      </c>
      <c r="I6" s="100"/>
      <c r="J6" s="101"/>
      <c r="K6" s="101"/>
      <c r="L6" s="99"/>
      <c r="M6" s="99"/>
      <c r="N6" s="99"/>
      <c r="O6" s="99"/>
      <c r="P6" s="99"/>
      <c r="Q6" s="99"/>
      <c r="R6" s="99"/>
      <c r="S6" s="99"/>
      <c r="T6" s="99"/>
    </row>
    <row r="7" spans="1:20" ht="14.25" customHeight="1" x14ac:dyDescent="0.25">
      <c r="A7" s="156">
        <v>2</v>
      </c>
      <c r="B7" s="157" t="s">
        <v>79</v>
      </c>
      <c r="C7" s="158">
        <v>20744</v>
      </c>
      <c r="D7" s="159">
        <v>1523.57</v>
      </c>
      <c r="E7" s="160">
        <f>[2]abstarct!CA8</f>
        <v>8471</v>
      </c>
      <c r="F7" s="161">
        <f>[2]abstarct!CB8</f>
        <v>798.33339999999998</v>
      </c>
      <c r="G7" s="161">
        <f t="shared" si="0"/>
        <v>40.835904357886612</v>
      </c>
      <c r="H7" s="161">
        <f t="shared" si="1"/>
        <v>52.398865821721351</v>
      </c>
      <c r="I7" s="100"/>
      <c r="J7" s="101"/>
      <c r="K7" s="101"/>
      <c r="L7" s="99"/>
      <c r="M7" s="99"/>
      <c r="N7" s="99"/>
      <c r="O7" s="99"/>
      <c r="P7" s="99"/>
      <c r="Q7" s="99"/>
      <c r="R7" s="99"/>
      <c r="S7" s="99"/>
      <c r="T7" s="99"/>
    </row>
    <row r="8" spans="1:20" ht="14.25" customHeight="1" x14ac:dyDescent="0.25">
      <c r="A8" s="156">
        <v>3</v>
      </c>
      <c r="B8" s="157" t="s">
        <v>148</v>
      </c>
      <c r="C8" s="158">
        <v>27641</v>
      </c>
      <c r="D8" s="159">
        <v>2145.81</v>
      </c>
      <c r="E8" s="160">
        <f>[2]abstarct!CA9</f>
        <v>12426</v>
      </c>
      <c r="F8" s="161">
        <f>[2]abstarct!CB9</f>
        <v>1105.5875000000001</v>
      </c>
      <c r="G8" s="161">
        <f t="shared" si="0"/>
        <v>44.954958214246957</v>
      </c>
      <c r="H8" s="161">
        <f t="shared" si="1"/>
        <v>51.523084522860842</v>
      </c>
      <c r="I8" s="100"/>
      <c r="J8" s="101"/>
      <c r="K8" s="101"/>
      <c r="L8" s="99"/>
      <c r="M8" s="99"/>
      <c r="N8" s="99"/>
      <c r="O8" s="99"/>
      <c r="P8" s="99"/>
      <c r="Q8" s="99"/>
      <c r="R8" s="99"/>
      <c r="S8" s="99"/>
      <c r="T8" s="99"/>
    </row>
    <row r="9" spans="1:20" ht="14.25" customHeight="1" x14ac:dyDescent="0.25">
      <c r="A9" s="156">
        <v>4</v>
      </c>
      <c r="B9" s="157" t="s">
        <v>149</v>
      </c>
      <c r="C9" s="158">
        <v>66871</v>
      </c>
      <c r="D9" s="159">
        <v>5496.22</v>
      </c>
      <c r="E9" s="160">
        <f>[2]abstarct!CA6</f>
        <v>29158</v>
      </c>
      <c r="F9" s="161">
        <f>[2]abstarct!CB6</f>
        <v>2500.9739986</v>
      </c>
      <c r="G9" s="161">
        <f t="shared" si="0"/>
        <v>43.603355714734334</v>
      </c>
      <c r="H9" s="161">
        <f t="shared" si="1"/>
        <v>45.503527853688531</v>
      </c>
      <c r="I9" s="100"/>
      <c r="J9" s="101"/>
      <c r="K9" s="101"/>
      <c r="L9" s="99"/>
      <c r="M9" s="99"/>
      <c r="N9" s="99"/>
      <c r="O9" s="99"/>
      <c r="P9" s="99"/>
      <c r="Q9" s="99"/>
      <c r="R9" s="99"/>
      <c r="S9" s="99"/>
      <c r="T9" s="99"/>
    </row>
    <row r="10" spans="1:20" ht="14.25" customHeight="1" x14ac:dyDescent="0.25">
      <c r="A10" s="156">
        <v>5</v>
      </c>
      <c r="B10" s="157" t="s">
        <v>78</v>
      </c>
      <c r="C10" s="158">
        <v>26006</v>
      </c>
      <c r="D10" s="159">
        <v>2044.39</v>
      </c>
      <c r="E10" s="160">
        <f>[2]abstarct!CA7</f>
        <v>8834</v>
      </c>
      <c r="F10" s="161">
        <f>[2]abstarct!CB7</f>
        <v>759.47034010000004</v>
      </c>
      <c r="G10" s="161">
        <f t="shared" si="0"/>
        <v>33.969084057525187</v>
      </c>
      <c r="H10" s="161">
        <f t="shared" si="1"/>
        <v>37.14899505965105</v>
      </c>
      <c r="I10" s="100"/>
      <c r="J10" s="101"/>
      <c r="K10" s="101"/>
      <c r="L10" s="99"/>
      <c r="M10" s="99"/>
      <c r="N10" s="99"/>
      <c r="O10" s="99"/>
      <c r="P10" s="99"/>
      <c r="Q10" s="99"/>
      <c r="R10" s="99"/>
      <c r="S10" s="99"/>
      <c r="T10" s="99"/>
    </row>
    <row r="11" spans="1:20" ht="14.25" customHeight="1" x14ac:dyDescent="0.25">
      <c r="A11" s="156">
        <v>6</v>
      </c>
      <c r="B11" s="157" t="s">
        <v>147</v>
      </c>
      <c r="C11" s="158">
        <v>4996</v>
      </c>
      <c r="D11" s="159">
        <v>365.89</v>
      </c>
      <c r="E11" s="160">
        <f>[2]abstarct!CA15</f>
        <v>1724</v>
      </c>
      <c r="F11" s="161">
        <f>[2]abstarct!CB15</f>
        <v>131.74879999999999</v>
      </c>
      <c r="G11" s="161">
        <f t="shared" si="0"/>
        <v>34.507606084867895</v>
      </c>
      <c r="H11" s="161">
        <f t="shared" si="1"/>
        <v>36.007761895651697</v>
      </c>
      <c r="I11" s="100"/>
      <c r="J11" s="101"/>
      <c r="K11" s="101"/>
      <c r="L11" s="99"/>
      <c r="M11" s="99"/>
      <c r="N11" s="99"/>
      <c r="O11" s="99"/>
      <c r="P11" s="99"/>
      <c r="Q11" s="99"/>
      <c r="R11" s="99"/>
      <c r="S11" s="99"/>
      <c r="T11" s="99"/>
    </row>
    <row r="12" spans="1:20" ht="14.25" customHeight="1" x14ac:dyDescent="0.25">
      <c r="A12" s="156">
        <v>7</v>
      </c>
      <c r="B12" s="157" t="s">
        <v>145</v>
      </c>
      <c r="C12" s="158">
        <v>6573</v>
      </c>
      <c r="D12" s="159">
        <v>525.11</v>
      </c>
      <c r="E12" s="160">
        <f>[2]abstarct!CA13</f>
        <v>2221</v>
      </c>
      <c r="F12" s="161">
        <f>[2]abstarct!CB13</f>
        <v>186.00377</v>
      </c>
      <c r="G12" s="161">
        <f t="shared" si="0"/>
        <v>33.789745930321011</v>
      </c>
      <c r="H12" s="161">
        <f t="shared" si="1"/>
        <v>35.421867799127803</v>
      </c>
      <c r="I12" s="100"/>
      <c r="J12" s="101"/>
      <c r="K12" s="101"/>
      <c r="L12" s="99"/>
      <c r="M12" s="99"/>
      <c r="N12" s="99"/>
      <c r="O12" s="99"/>
      <c r="P12" s="99"/>
      <c r="Q12" s="99"/>
      <c r="R12" s="99"/>
      <c r="S12" s="99"/>
      <c r="T12" s="99"/>
    </row>
    <row r="13" spans="1:20" x14ac:dyDescent="0.25">
      <c r="A13" s="156">
        <v>8</v>
      </c>
      <c r="B13" s="157" t="s">
        <v>83</v>
      </c>
      <c r="C13" s="158">
        <v>4085</v>
      </c>
      <c r="D13" s="159">
        <v>292.99</v>
      </c>
      <c r="E13" s="160">
        <f>[2]abstarct!CA12</f>
        <v>1056</v>
      </c>
      <c r="F13" s="161">
        <f>[2]abstarct!CB12</f>
        <v>101.2795</v>
      </c>
      <c r="G13" s="161">
        <f t="shared" si="0"/>
        <v>25.850673194614444</v>
      </c>
      <c r="H13" s="161">
        <f t="shared" si="1"/>
        <v>34.567562032833884</v>
      </c>
      <c r="I13" s="100"/>
      <c r="J13" s="101"/>
      <c r="K13" s="101"/>
      <c r="L13" s="99"/>
      <c r="M13" s="99"/>
      <c r="N13" s="99"/>
      <c r="O13" s="99"/>
      <c r="P13" s="99"/>
      <c r="Q13" s="99"/>
      <c r="R13" s="99"/>
      <c r="S13" s="99"/>
      <c r="T13" s="99"/>
    </row>
    <row r="14" spans="1:20" x14ac:dyDescent="0.25">
      <c r="A14" s="156">
        <v>9</v>
      </c>
      <c r="B14" s="157" t="s">
        <v>87</v>
      </c>
      <c r="C14" s="158">
        <v>238</v>
      </c>
      <c r="D14" s="159">
        <v>12.41</v>
      </c>
      <c r="E14" s="160">
        <f>[2]abstarct!CA17</f>
        <v>63</v>
      </c>
      <c r="F14" s="161">
        <f>[2]abstarct!CB17</f>
        <v>3.3744000000000001</v>
      </c>
      <c r="G14" s="161">
        <f t="shared" si="0"/>
        <v>26.47058823529412</v>
      </c>
      <c r="H14" s="161">
        <f t="shared" si="1"/>
        <v>27.190975020145046</v>
      </c>
      <c r="I14" s="100"/>
      <c r="J14" s="101"/>
      <c r="K14" s="101"/>
      <c r="L14" s="99"/>
      <c r="M14" s="99"/>
      <c r="N14" s="99"/>
      <c r="O14" s="99"/>
      <c r="P14" s="99"/>
      <c r="Q14" s="99"/>
      <c r="R14" s="99"/>
      <c r="S14" s="99"/>
      <c r="T14" s="99"/>
    </row>
    <row r="15" spans="1:20" ht="15.75" customHeight="1" x14ac:dyDescent="0.25">
      <c r="A15" s="156">
        <v>10</v>
      </c>
      <c r="B15" s="157" t="s">
        <v>86</v>
      </c>
      <c r="C15" s="158">
        <v>910</v>
      </c>
      <c r="D15" s="159">
        <v>60.43</v>
      </c>
      <c r="E15" s="160">
        <f>[2]abstarct!CA16</f>
        <v>236</v>
      </c>
      <c r="F15" s="161">
        <f>[2]abstarct!CB16</f>
        <v>16.067799999999998</v>
      </c>
      <c r="G15" s="161">
        <f t="shared" si="0"/>
        <v>25.934065934065938</v>
      </c>
      <c r="H15" s="161">
        <f t="shared" si="1"/>
        <v>26.589111368525565</v>
      </c>
      <c r="I15" s="100"/>
      <c r="J15" s="101"/>
      <c r="K15" s="101"/>
      <c r="L15" s="99"/>
      <c r="M15" s="99"/>
      <c r="N15" s="99"/>
      <c r="O15" s="99"/>
      <c r="P15" s="99"/>
      <c r="Q15" s="99"/>
      <c r="R15" s="99"/>
      <c r="S15" s="99"/>
      <c r="T15" s="99"/>
    </row>
    <row r="16" spans="1:20" ht="14.25" customHeight="1" x14ac:dyDescent="0.25">
      <c r="A16" s="156">
        <v>11</v>
      </c>
      <c r="B16" s="157" t="s">
        <v>146</v>
      </c>
      <c r="C16" s="158">
        <v>2012</v>
      </c>
      <c r="D16" s="159">
        <v>138.96</v>
      </c>
      <c r="E16" s="160">
        <f>[2]abstarct!CA14</f>
        <v>331</v>
      </c>
      <c r="F16" s="161">
        <f>[2]abstarct!CB14</f>
        <v>23.937000000000001</v>
      </c>
      <c r="G16" s="161">
        <f t="shared" si="0"/>
        <v>16.451292246520875</v>
      </c>
      <c r="H16" s="161">
        <f t="shared" si="1"/>
        <v>17.225820379965455</v>
      </c>
      <c r="I16" s="100"/>
      <c r="J16" s="101"/>
      <c r="K16" s="101"/>
      <c r="L16" s="99"/>
      <c r="M16" s="99"/>
      <c r="N16" s="99"/>
      <c r="O16" s="99"/>
      <c r="P16" s="99"/>
      <c r="Q16" s="99"/>
      <c r="R16" s="99"/>
      <c r="S16" s="99"/>
      <c r="T16" s="99"/>
    </row>
    <row r="17" spans="1:20" ht="14.25" customHeight="1" x14ac:dyDescent="0.25">
      <c r="A17" s="156">
        <v>12</v>
      </c>
      <c r="B17" s="157" t="s">
        <v>82</v>
      </c>
      <c r="C17" s="158">
        <v>106</v>
      </c>
      <c r="D17" s="159">
        <v>11.58</v>
      </c>
      <c r="E17" s="160">
        <f>[2]abstarct!CA11</f>
        <v>35</v>
      </c>
      <c r="F17" s="161">
        <f>[2]abstarct!CB11</f>
        <v>1.39</v>
      </c>
      <c r="G17" s="161">
        <f t="shared" si="0"/>
        <v>33.018867924528301</v>
      </c>
      <c r="H17" s="161">
        <f t="shared" si="1"/>
        <v>12.003454231433505</v>
      </c>
      <c r="I17" s="100"/>
      <c r="J17" s="101"/>
      <c r="K17" s="101"/>
      <c r="L17" s="99"/>
      <c r="M17" s="99"/>
      <c r="N17" s="99"/>
      <c r="O17" s="99"/>
      <c r="P17" s="99"/>
      <c r="Q17" s="99"/>
      <c r="R17" s="99"/>
      <c r="S17" s="99"/>
      <c r="T17" s="99"/>
    </row>
    <row r="18" spans="1:20" ht="14.25" customHeight="1" x14ac:dyDescent="0.25">
      <c r="A18" s="156"/>
      <c r="B18" s="162" t="s">
        <v>88</v>
      </c>
      <c r="C18" s="163">
        <f>SUM(C6:C17)</f>
        <v>166341</v>
      </c>
      <c r="D18" s="164">
        <v>13096.82</v>
      </c>
      <c r="E18" s="163">
        <f t="shared" ref="E18:F18" si="2">SUM(E6:E17)</f>
        <v>67974</v>
      </c>
      <c r="F18" s="164">
        <f t="shared" si="2"/>
        <v>5934.9195405</v>
      </c>
      <c r="G18" s="173">
        <f t="shared" ref="G18:H18" si="3">E18/C18*100</f>
        <v>40.864248742041944</v>
      </c>
      <c r="H18" s="173">
        <f t="shared" si="3"/>
        <v>45.315729623679637</v>
      </c>
      <c r="I18" s="100"/>
      <c r="J18" s="101"/>
      <c r="K18" s="101"/>
      <c r="L18" s="99"/>
      <c r="M18" s="99"/>
      <c r="N18" s="99"/>
      <c r="O18" s="99"/>
      <c r="P18" s="99"/>
      <c r="Q18" s="99"/>
      <c r="R18" s="99"/>
      <c r="S18" s="99"/>
      <c r="T18" s="99"/>
    </row>
    <row r="19" spans="1:20" ht="14.25" customHeight="1" x14ac:dyDescent="0.25">
      <c r="A19" s="149" t="s">
        <v>89</v>
      </c>
      <c r="B19" s="166" t="s">
        <v>90</v>
      </c>
      <c r="C19" s="167"/>
      <c r="D19" s="167"/>
      <c r="E19" s="160"/>
      <c r="F19" s="161"/>
      <c r="G19" s="161"/>
      <c r="H19" s="161"/>
      <c r="I19" s="100"/>
      <c r="J19" s="101"/>
      <c r="K19" s="101"/>
      <c r="L19" s="99"/>
      <c r="M19" s="99"/>
      <c r="N19" s="99"/>
      <c r="O19" s="99"/>
      <c r="P19" s="99"/>
      <c r="Q19" s="99"/>
      <c r="R19" s="99"/>
      <c r="S19" s="99"/>
      <c r="T19" s="99"/>
    </row>
    <row r="20" spans="1:20" ht="14.25" customHeight="1" x14ac:dyDescent="0.25">
      <c r="A20" s="156">
        <v>1</v>
      </c>
      <c r="B20" s="171" t="s">
        <v>94</v>
      </c>
      <c r="C20" s="169">
        <v>793</v>
      </c>
      <c r="D20" s="170">
        <v>65.42</v>
      </c>
      <c r="E20" s="160">
        <f>[2]abstarct!CA23</f>
        <v>1748</v>
      </c>
      <c r="F20" s="161">
        <f>[2]abstarct!CB23</f>
        <v>103.69540000000001</v>
      </c>
      <c r="G20" s="161">
        <f t="shared" ref="G20:H27" si="4">E20/C20*100</f>
        <v>220.42875157629257</v>
      </c>
      <c r="H20" s="161">
        <f t="shared" si="4"/>
        <v>158.50718434729441</v>
      </c>
      <c r="I20" s="100"/>
      <c r="J20" s="101"/>
      <c r="K20" s="101"/>
      <c r="L20" s="99"/>
      <c r="M20" s="99"/>
      <c r="N20" s="99"/>
      <c r="O20" s="99"/>
      <c r="P20" s="99"/>
      <c r="Q20" s="99"/>
      <c r="R20" s="99"/>
      <c r="S20" s="99"/>
      <c r="T20" s="99"/>
    </row>
    <row r="21" spans="1:20" ht="14.25" customHeight="1" x14ac:dyDescent="0.25">
      <c r="A21" s="156">
        <v>2</v>
      </c>
      <c r="B21" s="157" t="s">
        <v>92</v>
      </c>
      <c r="C21" s="169">
        <v>3220</v>
      </c>
      <c r="D21" s="170">
        <v>215.51</v>
      </c>
      <c r="E21" s="160">
        <f>[2]abstarct!CA21</f>
        <v>3163</v>
      </c>
      <c r="F21" s="161">
        <f>[2]abstarct!CB21</f>
        <v>214.6173</v>
      </c>
      <c r="G21" s="161">
        <f t="shared" si="4"/>
        <v>98.229813664596278</v>
      </c>
      <c r="H21" s="161">
        <f t="shared" si="4"/>
        <v>99.585773281982284</v>
      </c>
      <c r="I21" s="100"/>
      <c r="J21" s="101"/>
      <c r="K21" s="101"/>
      <c r="L21" s="99"/>
      <c r="M21" s="99"/>
      <c r="N21" s="99"/>
      <c r="O21" s="99"/>
      <c r="P21" s="99"/>
      <c r="Q21" s="99"/>
      <c r="R21" s="99"/>
      <c r="S21" s="99"/>
      <c r="T21" s="99"/>
    </row>
    <row r="22" spans="1:20" ht="14.25" customHeight="1" x14ac:dyDescent="0.25">
      <c r="A22" s="156">
        <v>3</v>
      </c>
      <c r="B22" s="157" t="s">
        <v>100</v>
      </c>
      <c r="C22" s="169">
        <v>3448</v>
      </c>
      <c r="D22" s="170">
        <v>236.12</v>
      </c>
      <c r="E22" s="160">
        <f>[2]abstarct!CA29</f>
        <v>2239</v>
      </c>
      <c r="F22" s="161">
        <f>[2]abstarct!CB29</f>
        <v>174.18639999999999</v>
      </c>
      <c r="G22" s="161">
        <f t="shared" si="4"/>
        <v>64.936194895591655</v>
      </c>
      <c r="H22" s="161">
        <f t="shared" si="4"/>
        <v>73.770286295104185</v>
      </c>
      <c r="I22" s="100"/>
      <c r="J22" s="101"/>
      <c r="K22" s="101"/>
      <c r="L22" s="99"/>
      <c r="M22" s="99"/>
      <c r="N22" s="99"/>
      <c r="O22" s="99"/>
      <c r="P22" s="99"/>
      <c r="Q22" s="99"/>
      <c r="R22" s="99"/>
      <c r="S22" s="99"/>
      <c r="T22" s="99"/>
    </row>
    <row r="23" spans="1:20" ht="14.25" customHeight="1" x14ac:dyDescent="0.25">
      <c r="A23" s="156">
        <v>4</v>
      </c>
      <c r="B23" s="157" t="s">
        <v>95</v>
      </c>
      <c r="C23" s="169">
        <v>373</v>
      </c>
      <c r="D23" s="170">
        <v>27.13</v>
      </c>
      <c r="E23" s="160">
        <f>[2]abstarct!CA24</f>
        <v>493</v>
      </c>
      <c r="F23" s="161">
        <f>[2]abstarct!CB24</f>
        <v>19.142800000000001</v>
      </c>
      <c r="G23" s="161">
        <f t="shared" si="4"/>
        <v>132.17158176943698</v>
      </c>
      <c r="H23" s="161">
        <f t="shared" si="4"/>
        <v>70.559528197567275</v>
      </c>
      <c r="I23" s="100"/>
      <c r="J23" s="101"/>
      <c r="K23" s="101"/>
      <c r="L23" s="99"/>
      <c r="M23" s="99"/>
      <c r="N23" s="99"/>
      <c r="O23" s="99"/>
      <c r="P23" s="99"/>
      <c r="Q23" s="99"/>
      <c r="R23" s="99"/>
      <c r="S23" s="99"/>
      <c r="T23" s="99"/>
    </row>
    <row r="24" spans="1:20" ht="14.25" customHeight="1" x14ac:dyDescent="0.25">
      <c r="A24" s="156">
        <v>5</v>
      </c>
      <c r="B24" s="157" t="s">
        <v>102</v>
      </c>
      <c r="C24" s="169">
        <v>363</v>
      </c>
      <c r="D24" s="170">
        <v>27.28</v>
      </c>
      <c r="E24" s="160">
        <f>[2]abstarct!CA31</f>
        <v>183</v>
      </c>
      <c r="F24" s="161">
        <f>[2]abstarct!CB31</f>
        <v>15.21</v>
      </c>
      <c r="G24" s="161">
        <f t="shared" si="4"/>
        <v>50.413223140495866</v>
      </c>
      <c r="H24" s="161">
        <f t="shared" si="4"/>
        <v>55.755131964809394</v>
      </c>
      <c r="I24" s="100"/>
      <c r="J24" s="101"/>
      <c r="K24" s="101"/>
      <c r="L24" s="99"/>
      <c r="M24" s="99"/>
      <c r="N24" s="99"/>
      <c r="O24" s="99"/>
      <c r="P24" s="99"/>
      <c r="Q24" s="99"/>
      <c r="R24" s="99"/>
      <c r="S24" s="99"/>
      <c r="T24" s="99"/>
    </row>
    <row r="25" spans="1:20" ht="14.25" customHeight="1" x14ac:dyDescent="0.25">
      <c r="A25" s="156">
        <v>6</v>
      </c>
      <c r="B25" s="168" t="s">
        <v>106</v>
      </c>
      <c r="C25" s="169">
        <v>43623</v>
      </c>
      <c r="D25" s="170">
        <v>3186.59</v>
      </c>
      <c r="E25" s="160">
        <f>[2]abstarct!CA35</f>
        <v>36595</v>
      </c>
      <c r="F25" s="161">
        <f>[2]abstarct!CB35</f>
        <v>1731.0877</v>
      </c>
      <c r="G25" s="161">
        <f t="shared" si="4"/>
        <v>83.889232744194572</v>
      </c>
      <c r="H25" s="161">
        <f t="shared" si="4"/>
        <v>54.324142735651591</v>
      </c>
      <c r="I25" s="100"/>
      <c r="J25" s="101"/>
      <c r="K25" s="101"/>
      <c r="L25" s="99"/>
      <c r="M25" s="99"/>
      <c r="N25" s="99"/>
      <c r="O25" s="99"/>
      <c r="P25" s="99"/>
      <c r="Q25" s="99"/>
      <c r="R25" s="99"/>
      <c r="S25" s="99"/>
      <c r="T25" s="99"/>
    </row>
    <row r="26" spans="1:20" ht="14.25" customHeight="1" x14ac:dyDescent="0.25">
      <c r="A26" s="156">
        <v>7</v>
      </c>
      <c r="B26" s="157" t="s">
        <v>93</v>
      </c>
      <c r="C26" s="169">
        <v>39556</v>
      </c>
      <c r="D26" s="170">
        <v>3018.95</v>
      </c>
      <c r="E26" s="160">
        <f>[2]abstarct!CA22</f>
        <v>24603</v>
      </c>
      <c r="F26" s="161">
        <f>[2]abstarct!CB22</f>
        <v>1607.1895164</v>
      </c>
      <c r="G26" s="161">
        <f t="shared" si="4"/>
        <v>62.197896652846595</v>
      </c>
      <c r="H26" s="161">
        <f t="shared" si="4"/>
        <v>53.236705357823091</v>
      </c>
      <c r="I26" s="100"/>
      <c r="J26" s="101"/>
      <c r="K26" s="101"/>
      <c r="L26" s="99"/>
      <c r="M26" s="99"/>
      <c r="N26" s="99"/>
      <c r="O26" s="99"/>
      <c r="P26" s="99"/>
      <c r="Q26" s="99"/>
      <c r="R26" s="99"/>
      <c r="S26" s="99"/>
      <c r="T26" s="99"/>
    </row>
    <row r="27" spans="1:20" ht="14.25" customHeight="1" x14ac:dyDescent="0.25">
      <c r="A27" s="156">
        <v>8</v>
      </c>
      <c r="B27" s="157" t="s">
        <v>91</v>
      </c>
      <c r="C27" s="169">
        <v>33378</v>
      </c>
      <c r="D27" s="170">
        <v>2400.65</v>
      </c>
      <c r="E27" s="160">
        <f>[2]abstarct!CA20</f>
        <v>16411</v>
      </c>
      <c r="F27" s="161">
        <f>[2]abstarct!CB20</f>
        <v>1144.7397000000001</v>
      </c>
      <c r="G27" s="161">
        <f t="shared" si="4"/>
        <v>49.167116064473603</v>
      </c>
      <c r="H27" s="161">
        <f t="shared" si="4"/>
        <v>47.684572928165295</v>
      </c>
      <c r="I27" s="100"/>
      <c r="J27" s="101"/>
      <c r="K27" s="101"/>
      <c r="L27" s="99"/>
      <c r="M27" s="99"/>
      <c r="N27" s="99"/>
      <c r="O27" s="99"/>
      <c r="P27" s="99"/>
      <c r="Q27" s="99"/>
      <c r="R27" s="99"/>
      <c r="S27" s="99"/>
      <c r="T27" s="99"/>
    </row>
    <row r="28" spans="1:20" ht="14.25" customHeight="1" x14ac:dyDescent="0.25">
      <c r="A28" s="156">
        <v>9</v>
      </c>
      <c r="B28" s="157" t="s">
        <v>105</v>
      </c>
      <c r="C28" s="169">
        <v>150</v>
      </c>
      <c r="D28" s="170">
        <v>11</v>
      </c>
      <c r="E28" s="160">
        <f>[2]abstarct!CA34</f>
        <v>39</v>
      </c>
      <c r="F28" s="161">
        <f>[2]abstarct!CB34</f>
        <v>2.9689999999999999</v>
      </c>
      <c r="G28" s="161">
        <v>0</v>
      </c>
      <c r="H28" s="161">
        <f t="shared" ref="H28:H35" si="5">F28/D28*100</f>
        <v>26.990909090909089</v>
      </c>
      <c r="I28" s="100"/>
      <c r="J28" s="101"/>
      <c r="K28" s="101"/>
      <c r="L28" s="99"/>
      <c r="M28" s="99"/>
      <c r="N28" s="99"/>
      <c r="O28" s="99"/>
      <c r="P28" s="99"/>
      <c r="Q28" s="99"/>
      <c r="R28" s="99"/>
      <c r="S28" s="99"/>
      <c r="T28" s="99"/>
    </row>
    <row r="29" spans="1:20" ht="14.25" customHeight="1" x14ac:dyDescent="0.25">
      <c r="A29" s="156">
        <v>10</v>
      </c>
      <c r="B29" s="157" t="s">
        <v>98</v>
      </c>
      <c r="C29" s="169">
        <v>368</v>
      </c>
      <c r="D29" s="170">
        <v>46.76</v>
      </c>
      <c r="E29" s="160">
        <f>[2]abstarct!CA27</f>
        <v>124</v>
      </c>
      <c r="F29" s="161">
        <f>[2]abstarct!CB27</f>
        <v>6.024</v>
      </c>
      <c r="G29" s="161">
        <f t="shared" ref="G29:G35" si="6">E29/C29*100</f>
        <v>33.695652173913047</v>
      </c>
      <c r="H29" s="161">
        <f t="shared" si="5"/>
        <v>12.882805816937553</v>
      </c>
      <c r="I29" s="100"/>
      <c r="J29" s="101"/>
      <c r="K29" s="101"/>
      <c r="L29" s="99"/>
      <c r="M29" s="99"/>
      <c r="N29" s="99"/>
      <c r="O29" s="99"/>
      <c r="P29" s="99"/>
      <c r="Q29" s="99"/>
      <c r="R29" s="99"/>
      <c r="S29" s="99"/>
      <c r="T29" s="99"/>
    </row>
    <row r="30" spans="1:20" ht="14.25" customHeight="1" x14ac:dyDescent="0.25">
      <c r="A30" s="156">
        <v>11</v>
      </c>
      <c r="B30" s="157" t="s">
        <v>101</v>
      </c>
      <c r="C30" s="169">
        <v>142</v>
      </c>
      <c r="D30" s="170">
        <v>9.32</v>
      </c>
      <c r="E30" s="160">
        <f>[2]abstarct!CA30</f>
        <v>50</v>
      </c>
      <c r="F30" s="161">
        <f>[2]abstarct!CB30</f>
        <v>0.99</v>
      </c>
      <c r="G30" s="161">
        <f t="shared" si="6"/>
        <v>35.2112676056338</v>
      </c>
      <c r="H30" s="161">
        <f t="shared" si="5"/>
        <v>10.622317596566523</v>
      </c>
      <c r="I30" s="100"/>
      <c r="J30" s="101"/>
      <c r="K30" s="101"/>
      <c r="L30" s="99"/>
      <c r="M30" s="99"/>
      <c r="N30" s="99"/>
      <c r="O30" s="99"/>
      <c r="P30" s="99"/>
      <c r="Q30" s="99"/>
      <c r="R30" s="99"/>
      <c r="S30" s="99"/>
      <c r="T30" s="99"/>
    </row>
    <row r="31" spans="1:20" ht="14.25" customHeight="1" x14ac:dyDescent="0.25">
      <c r="A31" s="156">
        <v>12</v>
      </c>
      <c r="B31" s="168" t="s">
        <v>97</v>
      </c>
      <c r="C31" s="169">
        <v>875</v>
      </c>
      <c r="D31" s="170">
        <v>66.56</v>
      </c>
      <c r="E31" s="160">
        <f>[2]abstarct!CA26</f>
        <v>70</v>
      </c>
      <c r="F31" s="161">
        <f>[2]abstarct!CB26</f>
        <v>3.29</v>
      </c>
      <c r="G31" s="161">
        <f t="shared" si="6"/>
        <v>8</v>
      </c>
      <c r="H31" s="161">
        <f t="shared" si="5"/>
        <v>4.9429086538461533</v>
      </c>
      <c r="I31" s="100"/>
      <c r="J31" s="101"/>
      <c r="K31" s="101"/>
      <c r="L31" s="99"/>
      <c r="M31" s="99"/>
      <c r="N31" s="99"/>
      <c r="O31" s="99"/>
      <c r="P31" s="99"/>
      <c r="Q31" s="99"/>
      <c r="R31" s="99"/>
      <c r="S31" s="99"/>
      <c r="T31" s="99"/>
    </row>
    <row r="32" spans="1:20" ht="14.25" customHeight="1" x14ac:dyDescent="0.25">
      <c r="A32" s="156">
        <v>13</v>
      </c>
      <c r="B32" s="157" t="s">
        <v>96</v>
      </c>
      <c r="C32" s="169">
        <v>580</v>
      </c>
      <c r="D32" s="170">
        <v>42.99</v>
      </c>
      <c r="E32" s="160">
        <f>[2]abstarct!CA25</f>
        <v>63</v>
      </c>
      <c r="F32" s="161">
        <f>[2]abstarct!CB25</f>
        <v>1.855</v>
      </c>
      <c r="G32" s="161">
        <f t="shared" si="6"/>
        <v>10.86206896551724</v>
      </c>
      <c r="H32" s="161">
        <f t="shared" si="5"/>
        <v>4.3149569667364505</v>
      </c>
      <c r="I32" s="100"/>
      <c r="J32" s="101"/>
      <c r="K32" s="101"/>
      <c r="L32" s="99"/>
      <c r="M32" s="99"/>
      <c r="N32" s="99"/>
      <c r="O32" s="99"/>
      <c r="P32" s="99"/>
      <c r="Q32" s="99"/>
      <c r="R32" s="99"/>
      <c r="S32" s="99"/>
      <c r="T32" s="99"/>
    </row>
    <row r="33" spans="1:20" ht="14.25" customHeight="1" x14ac:dyDescent="0.25">
      <c r="A33" s="156">
        <v>14</v>
      </c>
      <c r="B33" s="157" t="s">
        <v>104</v>
      </c>
      <c r="C33" s="169">
        <v>135</v>
      </c>
      <c r="D33" s="170">
        <v>11.37</v>
      </c>
      <c r="E33" s="160">
        <f>[2]abstarct!CA33</f>
        <v>1</v>
      </c>
      <c r="F33" s="161">
        <f>[2]abstarct!CB33</f>
        <v>0.06</v>
      </c>
      <c r="G33" s="161">
        <f t="shared" si="6"/>
        <v>0.74074074074074081</v>
      </c>
      <c r="H33" s="161">
        <f t="shared" si="5"/>
        <v>0.52770448548812665</v>
      </c>
      <c r="I33" s="100"/>
      <c r="J33" s="101"/>
      <c r="K33" s="101"/>
      <c r="L33" s="99"/>
      <c r="M33" s="99"/>
      <c r="N33" s="99"/>
      <c r="O33" s="99"/>
      <c r="P33" s="99"/>
      <c r="Q33" s="99"/>
      <c r="R33" s="99"/>
      <c r="S33" s="99"/>
      <c r="T33" s="99"/>
    </row>
    <row r="34" spans="1:20" ht="14.25" customHeight="1" x14ac:dyDescent="0.25">
      <c r="A34" s="156">
        <v>15</v>
      </c>
      <c r="B34" s="157" t="s">
        <v>99</v>
      </c>
      <c r="C34" s="169">
        <v>157</v>
      </c>
      <c r="D34" s="170">
        <v>13.14</v>
      </c>
      <c r="E34" s="160">
        <f>[2]abstarct!CA28</f>
        <v>0</v>
      </c>
      <c r="F34" s="161">
        <f>[2]abstarct!CB28</f>
        <v>0</v>
      </c>
      <c r="G34" s="161">
        <f t="shared" si="6"/>
        <v>0</v>
      </c>
      <c r="H34" s="161">
        <f t="shared" si="5"/>
        <v>0</v>
      </c>
      <c r="I34" s="100"/>
      <c r="J34" s="101"/>
      <c r="K34" s="101"/>
      <c r="L34" s="99"/>
      <c r="M34" s="99"/>
      <c r="N34" s="99"/>
      <c r="O34" s="99"/>
      <c r="P34" s="99"/>
      <c r="Q34" s="99"/>
      <c r="R34" s="99"/>
      <c r="S34" s="99"/>
      <c r="T34" s="99"/>
    </row>
    <row r="35" spans="1:20" ht="14.25" customHeight="1" x14ac:dyDescent="0.25">
      <c r="A35" s="156">
        <v>16</v>
      </c>
      <c r="B35" s="157" t="s">
        <v>103</v>
      </c>
      <c r="C35" s="169">
        <v>167</v>
      </c>
      <c r="D35" s="170">
        <v>10.41</v>
      </c>
      <c r="E35" s="160">
        <f>[2]abstarct!CA32</f>
        <v>0</v>
      </c>
      <c r="F35" s="161">
        <f>[2]abstarct!CB32</f>
        <v>0</v>
      </c>
      <c r="G35" s="161">
        <f t="shared" si="6"/>
        <v>0</v>
      </c>
      <c r="H35" s="161">
        <f t="shared" si="5"/>
        <v>0</v>
      </c>
      <c r="I35" s="100"/>
      <c r="J35" s="101"/>
      <c r="K35" s="101"/>
      <c r="L35" s="99"/>
      <c r="M35" s="99"/>
      <c r="N35" s="99"/>
      <c r="O35" s="99"/>
      <c r="P35" s="99"/>
      <c r="Q35" s="99"/>
      <c r="R35" s="99"/>
      <c r="S35" s="99"/>
      <c r="T35" s="99"/>
    </row>
    <row r="36" spans="1:20" ht="14.25" customHeight="1" x14ac:dyDescent="0.25">
      <c r="A36" s="155"/>
      <c r="B36" s="172" t="s">
        <v>88</v>
      </c>
      <c r="C36" s="165">
        <f t="shared" ref="C36:F36" si="7">SUM(C20:C35)</f>
        <v>127328</v>
      </c>
      <c r="D36" s="173">
        <f t="shared" si="7"/>
        <v>9389.1999999999989</v>
      </c>
      <c r="E36" s="165">
        <f t="shared" si="7"/>
        <v>85782</v>
      </c>
      <c r="F36" s="173">
        <f t="shared" si="7"/>
        <v>5025.0568164000006</v>
      </c>
      <c r="G36" s="173">
        <f t="shared" ref="G36:H36" si="8">E36/C36*100</f>
        <v>67.370884644383011</v>
      </c>
      <c r="H36" s="173">
        <f t="shared" si="8"/>
        <v>53.519541775657153</v>
      </c>
      <c r="I36" s="100"/>
      <c r="J36" s="101"/>
      <c r="K36" s="101"/>
      <c r="L36" s="99"/>
      <c r="M36" s="99"/>
      <c r="N36" s="99"/>
      <c r="O36" s="99"/>
      <c r="P36" s="99"/>
      <c r="Q36" s="99"/>
      <c r="R36" s="99"/>
      <c r="S36" s="99"/>
      <c r="T36" s="99"/>
    </row>
    <row r="37" spans="1:20" ht="14.25" customHeight="1" x14ac:dyDescent="0.25">
      <c r="A37" s="149" t="s">
        <v>107</v>
      </c>
      <c r="B37" s="166" t="s">
        <v>108</v>
      </c>
      <c r="C37" s="174"/>
      <c r="D37" s="174"/>
      <c r="E37" s="160"/>
      <c r="F37" s="161"/>
      <c r="G37" s="161"/>
      <c r="H37" s="161"/>
      <c r="I37" s="100"/>
      <c r="J37" s="101"/>
      <c r="K37" s="101"/>
      <c r="L37" s="99"/>
      <c r="M37" s="99"/>
      <c r="N37" s="99"/>
      <c r="O37" s="99"/>
      <c r="P37" s="99"/>
      <c r="Q37" s="99"/>
      <c r="R37" s="99"/>
      <c r="S37" s="99"/>
      <c r="T37" s="99"/>
    </row>
    <row r="38" spans="1:20" ht="14.25" customHeight="1" x14ac:dyDescent="0.25">
      <c r="A38" s="156">
        <v>1</v>
      </c>
      <c r="B38" s="168" t="s">
        <v>109</v>
      </c>
      <c r="C38" s="169">
        <v>11382</v>
      </c>
      <c r="D38" s="170">
        <v>878.54</v>
      </c>
      <c r="E38" s="160">
        <f>[2]abstarct!CA38</f>
        <v>4275</v>
      </c>
      <c r="F38" s="161">
        <f>[2]abstarct!CB38</f>
        <v>332.50130000000001</v>
      </c>
      <c r="G38" s="161">
        <f t="shared" ref="G38:H39" si="9">E38/C38*100</f>
        <v>37.559304164470213</v>
      </c>
      <c r="H38" s="161">
        <f t="shared" si="9"/>
        <v>37.847030300270909</v>
      </c>
      <c r="I38" s="100"/>
      <c r="J38" s="101"/>
      <c r="K38" s="101"/>
      <c r="L38" s="99"/>
      <c r="M38" s="99"/>
      <c r="N38" s="99"/>
      <c r="O38" s="99"/>
      <c r="P38" s="99"/>
      <c r="Q38" s="99"/>
      <c r="R38" s="99"/>
      <c r="S38" s="99"/>
      <c r="T38" s="99"/>
    </row>
    <row r="39" spans="1:20" ht="14.25" customHeight="1" x14ac:dyDescent="0.25">
      <c r="A39" s="155"/>
      <c r="B39" s="172" t="s">
        <v>88</v>
      </c>
      <c r="C39" s="165">
        <f t="shared" ref="C39:F39" si="10">SUM(C38)</f>
        <v>11382</v>
      </c>
      <c r="D39" s="173">
        <f t="shared" si="10"/>
        <v>878.54</v>
      </c>
      <c r="E39" s="165">
        <f t="shared" si="10"/>
        <v>4275</v>
      </c>
      <c r="F39" s="173">
        <f t="shared" si="10"/>
        <v>332.50130000000001</v>
      </c>
      <c r="G39" s="173">
        <f t="shared" si="9"/>
        <v>37.559304164470213</v>
      </c>
      <c r="H39" s="173">
        <f t="shared" si="9"/>
        <v>37.847030300270909</v>
      </c>
      <c r="I39" s="100"/>
      <c r="J39" s="101"/>
      <c r="K39" s="101"/>
      <c r="L39" s="99"/>
      <c r="M39" s="99"/>
      <c r="N39" s="99"/>
      <c r="O39" s="99"/>
      <c r="P39" s="99"/>
      <c r="Q39" s="99"/>
      <c r="R39" s="99"/>
      <c r="S39" s="99"/>
      <c r="T39" s="99"/>
    </row>
    <row r="40" spans="1:20" ht="14.25" customHeight="1" x14ac:dyDescent="0.25">
      <c r="A40" s="149" t="s">
        <v>110</v>
      </c>
      <c r="B40" s="166" t="s">
        <v>111</v>
      </c>
      <c r="C40" s="167"/>
      <c r="D40" s="167"/>
      <c r="E40" s="160"/>
      <c r="F40" s="161"/>
      <c r="G40" s="161"/>
      <c r="H40" s="161"/>
      <c r="I40" s="100"/>
      <c r="J40" s="101"/>
      <c r="K40" s="101"/>
      <c r="L40" s="99"/>
      <c r="M40" s="99"/>
      <c r="N40" s="99"/>
      <c r="O40" s="99"/>
      <c r="P40" s="99"/>
      <c r="Q40" s="99"/>
      <c r="R40" s="99"/>
      <c r="S40" s="99"/>
      <c r="T40" s="99"/>
    </row>
    <row r="41" spans="1:20" ht="14.25" customHeight="1" x14ac:dyDescent="0.25">
      <c r="A41" s="156">
        <v>1</v>
      </c>
      <c r="B41" s="157" t="s">
        <v>112</v>
      </c>
      <c r="C41" s="169">
        <v>34379</v>
      </c>
      <c r="D41" s="170">
        <v>2595.1799999999998</v>
      </c>
      <c r="E41" s="160">
        <f>[2]abstarct!CA41</f>
        <v>12939</v>
      </c>
      <c r="F41" s="161">
        <f>[2]abstarct!CB41</f>
        <v>954.36963000000003</v>
      </c>
      <c r="G41" s="161">
        <f t="shared" ref="G41:H48" si="11">E41/C41*100</f>
        <v>37.636347770441262</v>
      </c>
      <c r="H41" s="161">
        <f t="shared" si="11"/>
        <v>36.774698864818625</v>
      </c>
      <c r="I41" s="100"/>
      <c r="J41" s="101"/>
      <c r="K41" s="101"/>
      <c r="L41" s="99"/>
      <c r="M41" s="99"/>
      <c r="N41" s="99"/>
      <c r="O41" s="99"/>
      <c r="P41" s="99"/>
      <c r="Q41" s="99"/>
      <c r="R41" s="99"/>
      <c r="S41" s="99"/>
      <c r="T41" s="99"/>
    </row>
    <row r="42" spans="1:20" ht="14.25" customHeight="1" x14ac:dyDescent="0.25">
      <c r="A42" s="156">
        <v>2</v>
      </c>
      <c r="B42" s="157" t="s">
        <v>113</v>
      </c>
      <c r="C42" s="169">
        <v>38129</v>
      </c>
      <c r="D42" s="170">
        <v>3228.13</v>
      </c>
      <c r="E42" s="160">
        <f>[2]abstarct!CA42</f>
        <v>18374</v>
      </c>
      <c r="F42" s="161">
        <f>[2]abstarct!CB42</f>
        <v>1436.8838935900001</v>
      </c>
      <c r="G42" s="161">
        <f t="shared" si="11"/>
        <v>48.189042461118838</v>
      </c>
      <c r="H42" s="161">
        <f t="shared" si="11"/>
        <v>44.511339183675993</v>
      </c>
      <c r="I42" s="100"/>
      <c r="J42" s="101"/>
      <c r="K42" s="101"/>
      <c r="L42" s="99"/>
      <c r="M42" s="99"/>
      <c r="N42" s="99"/>
      <c r="O42" s="99"/>
      <c r="P42" s="99"/>
      <c r="Q42" s="99"/>
      <c r="R42" s="99"/>
      <c r="S42" s="99"/>
      <c r="T42" s="99"/>
    </row>
    <row r="43" spans="1:20" ht="14.25" customHeight="1" x14ac:dyDescent="0.25">
      <c r="A43" s="156">
        <v>3</v>
      </c>
      <c r="B43" s="157" t="s">
        <v>114</v>
      </c>
      <c r="C43" s="169">
        <v>938</v>
      </c>
      <c r="D43" s="170">
        <v>63.06</v>
      </c>
      <c r="E43" s="160">
        <f>[2]abstarct!CA43</f>
        <v>430</v>
      </c>
      <c r="F43" s="161">
        <f>[2]abstarct!CB43</f>
        <v>35.868600000000001</v>
      </c>
      <c r="G43" s="161">
        <f t="shared" si="11"/>
        <v>45.842217484008529</v>
      </c>
      <c r="H43" s="161">
        <f t="shared" si="11"/>
        <v>56.880114176974303</v>
      </c>
      <c r="I43" s="100"/>
      <c r="J43" s="101"/>
      <c r="K43" s="101"/>
      <c r="L43" s="99"/>
      <c r="M43" s="99"/>
      <c r="N43" s="99"/>
      <c r="O43" s="99"/>
      <c r="P43" s="99"/>
      <c r="Q43" s="99"/>
      <c r="R43" s="99"/>
      <c r="S43" s="99"/>
      <c r="T43" s="99"/>
    </row>
    <row r="44" spans="1:20" ht="14.25" customHeight="1" x14ac:dyDescent="0.25">
      <c r="A44" s="156">
        <v>4</v>
      </c>
      <c r="B44" s="157" t="s">
        <v>115</v>
      </c>
      <c r="C44" s="169">
        <v>197</v>
      </c>
      <c r="D44" s="170">
        <v>5.17</v>
      </c>
      <c r="E44" s="160">
        <f>[2]abstarct!CA44</f>
        <v>181</v>
      </c>
      <c r="F44" s="161">
        <f>[2]abstarct!CB44</f>
        <v>9.81</v>
      </c>
      <c r="G44" s="161">
        <f t="shared" si="11"/>
        <v>91.878172588832484</v>
      </c>
      <c r="H44" s="161">
        <f t="shared" si="11"/>
        <v>189.74854932301741</v>
      </c>
      <c r="I44" s="100"/>
      <c r="J44" s="101"/>
      <c r="K44" s="101"/>
      <c r="L44" s="99"/>
      <c r="M44" s="99"/>
      <c r="N44" s="99"/>
      <c r="O44" s="99"/>
      <c r="P44" s="99"/>
      <c r="Q44" s="99"/>
      <c r="R44" s="99"/>
      <c r="S44" s="99"/>
      <c r="T44" s="99"/>
    </row>
    <row r="45" spans="1:20" ht="14.25" customHeight="1" x14ac:dyDescent="0.25">
      <c r="A45" s="156">
        <v>5</v>
      </c>
      <c r="B45" s="157" t="s">
        <v>116</v>
      </c>
      <c r="C45" s="169">
        <v>104</v>
      </c>
      <c r="D45" s="170">
        <v>11.34</v>
      </c>
      <c r="E45" s="160">
        <f>[2]abstarct!CA45</f>
        <v>42</v>
      </c>
      <c r="F45" s="161">
        <f>[2]abstarct!CB45</f>
        <v>2.3563000000000001</v>
      </c>
      <c r="G45" s="161">
        <f t="shared" si="11"/>
        <v>40.384615384615387</v>
      </c>
      <c r="H45" s="161">
        <f t="shared" si="11"/>
        <v>20.778659611992946</v>
      </c>
      <c r="I45" s="100"/>
      <c r="J45" s="101"/>
      <c r="K45" s="101"/>
      <c r="L45" s="99"/>
      <c r="M45" s="99"/>
      <c r="N45" s="99"/>
      <c r="O45" s="99"/>
      <c r="P45" s="99"/>
      <c r="Q45" s="99"/>
      <c r="R45" s="99"/>
      <c r="S45" s="99"/>
      <c r="T45" s="99"/>
    </row>
    <row r="46" spans="1:20" ht="14.25" customHeight="1" x14ac:dyDescent="0.25">
      <c r="A46" s="156">
        <v>6</v>
      </c>
      <c r="B46" s="157" t="s">
        <v>117</v>
      </c>
      <c r="C46" s="169">
        <v>8947</v>
      </c>
      <c r="D46" s="170">
        <v>610.95000000000005</v>
      </c>
      <c r="E46" s="160">
        <f>[2]abstarct!CA46</f>
        <v>4394</v>
      </c>
      <c r="F46" s="161">
        <f>[2]abstarct!CB46</f>
        <v>224.6335</v>
      </c>
      <c r="G46" s="161">
        <f t="shared" si="11"/>
        <v>49.111434000223539</v>
      </c>
      <c r="H46" s="161">
        <f t="shared" si="11"/>
        <v>36.767902447008751</v>
      </c>
      <c r="I46" s="100"/>
      <c r="J46" s="101"/>
      <c r="K46" s="101"/>
      <c r="L46" s="99"/>
      <c r="M46" s="99"/>
      <c r="N46" s="99"/>
      <c r="O46" s="99"/>
      <c r="P46" s="99"/>
      <c r="Q46" s="99"/>
      <c r="R46" s="99"/>
      <c r="S46" s="99"/>
      <c r="T46" s="99"/>
    </row>
    <row r="47" spans="1:20" ht="14.25" customHeight="1" x14ac:dyDescent="0.25">
      <c r="A47" s="156">
        <v>7</v>
      </c>
      <c r="B47" s="157" t="s">
        <v>118</v>
      </c>
      <c r="C47" s="169">
        <v>16030</v>
      </c>
      <c r="D47" s="170">
        <v>1093.67</v>
      </c>
      <c r="E47" s="160">
        <f>[2]abstarct!CA47</f>
        <v>0</v>
      </c>
      <c r="F47" s="161">
        <f>[2]abstarct!CB47</f>
        <v>0</v>
      </c>
      <c r="G47" s="161">
        <f t="shared" si="11"/>
        <v>0</v>
      </c>
      <c r="H47" s="161">
        <f t="shared" si="11"/>
        <v>0</v>
      </c>
      <c r="I47" s="100"/>
      <c r="J47" s="101"/>
      <c r="K47" s="101"/>
      <c r="L47" s="99"/>
      <c r="M47" s="99"/>
      <c r="N47" s="99"/>
      <c r="O47" s="99"/>
      <c r="P47" s="99"/>
      <c r="Q47" s="99"/>
      <c r="R47" s="99"/>
      <c r="S47" s="99"/>
      <c r="T47" s="99"/>
    </row>
    <row r="48" spans="1:20" ht="14.25" customHeight="1" x14ac:dyDescent="0.25">
      <c r="A48" s="155"/>
      <c r="B48" s="172" t="s">
        <v>88</v>
      </c>
      <c r="C48" s="165">
        <f t="shared" ref="C48:F48" si="12">SUM(C41:C47)</f>
        <v>98724</v>
      </c>
      <c r="D48" s="173">
        <f t="shared" si="12"/>
        <v>7607.5</v>
      </c>
      <c r="E48" s="165">
        <f t="shared" si="12"/>
        <v>36360</v>
      </c>
      <c r="F48" s="173">
        <f t="shared" si="12"/>
        <v>2663.9219235899996</v>
      </c>
      <c r="G48" s="173">
        <f t="shared" si="11"/>
        <v>36.829950164093837</v>
      </c>
      <c r="H48" s="173">
        <f t="shared" si="11"/>
        <v>35.017047960433779</v>
      </c>
      <c r="I48" s="100"/>
      <c r="J48" s="101"/>
      <c r="K48" s="101"/>
      <c r="L48" s="99"/>
      <c r="M48" s="99"/>
      <c r="N48" s="99"/>
      <c r="O48" s="99"/>
      <c r="P48" s="99"/>
      <c r="Q48" s="99"/>
      <c r="R48" s="99"/>
      <c r="S48" s="99"/>
      <c r="T48" s="99"/>
    </row>
    <row r="49" spans="1:20" ht="14.25" customHeight="1" x14ac:dyDescent="0.25">
      <c r="A49" s="149" t="s">
        <v>119</v>
      </c>
      <c r="B49" s="166" t="s">
        <v>120</v>
      </c>
      <c r="C49" s="167"/>
      <c r="D49" s="167"/>
      <c r="E49" s="160"/>
      <c r="F49" s="161"/>
      <c r="G49" s="161"/>
      <c r="H49" s="161"/>
      <c r="I49" s="100"/>
      <c r="J49" s="101"/>
      <c r="K49" s="101"/>
      <c r="L49" s="99"/>
      <c r="M49" s="99"/>
      <c r="N49" s="99"/>
      <c r="O49" s="99"/>
      <c r="P49" s="99"/>
      <c r="Q49" s="99"/>
      <c r="R49" s="99"/>
      <c r="S49" s="99"/>
      <c r="T49" s="99"/>
    </row>
    <row r="50" spans="1:20" ht="14.25" customHeight="1" x14ac:dyDescent="0.25">
      <c r="A50" s="156">
        <v>1</v>
      </c>
      <c r="B50" s="157" t="s">
        <v>121</v>
      </c>
      <c r="C50" s="169">
        <v>147</v>
      </c>
      <c r="D50" s="170">
        <v>11.14</v>
      </c>
      <c r="E50" s="160">
        <f>[2]abstarct!CA50</f>
        <v>39</v>
      </c>
      <c r="F50" s="161">
        <f>[2]abstarct!CB50</f>
        <v>2.97</v>
      </c>
      <c r="G50" s="161">
        <f t="shared" ref="G50:H57" si="13">E50/C50*100</f>
        <v>26.530612244897959</v>
      </c>
      <c r="H50" s="161">
        <f t="shared" si="13"/>
        <v>26.660682226211851</v>
      </c>
      <c r="I50" s="100"/>
      <c r="J50" s="101"/>
      <c r="K50" s="101"/>
      <c r="L50" s="99"/>
      <c r="M50" s="99"/>
      <c r="N50" s="99"/>
      <c r="O50" s="99"/>
      <c r="P50" s="99"/>
      <c r="Q50" s="99"/>
      <c r="R50" s="99"/>
      <c r="S50" s="99"/>
      <c r="T50" s="99"/>
    </row>
    <row r="51" spans="1:20" ht="14.25" customHeight="1" x14ac:dyDescent="0.25">
      <c r="A51" s="156">
        <v>2</v>
      </c>
      <c r="B51" s="157" t="s">
        <v>122</v>
      </c>
      <c r="C51" s="169">
        <v>14435</v>
      </c>
      <c r="D51" s="170">
        <v>1068.8900000000001</v>
      </c>
      <c r="E51" s="160">
        <f>[2]abstarct!CA51</f>
        <v>15767</v>
      </c>
      <c r="F51" s="161">
        <f>[2]abstarct!CB51</f>
        <v>693.91679999999997</v>
      </c>
      <c r="G51" s="161">
        <f t="shared" si="13"/>
        <v>109.22757187391755</v>
      </c>
      <c r="H51" s="161">
        <f t="shared" si="13"/>
        <v>64.919383659684343</v>
      </c>
      <c r="I51" s="100"/>
      <c r="J51" s="101"/>
      <c r="K51" s="101"/>
      <c r="L51" s="99"/>
      <c r="M51" s="99"/>
      <c r="N51" s="99"/>
      <c r="O51" s="99"/>
      <c r="P51" s="99"/>
      <c r="Q51" s="99"/>
      <c r="R51" s="99"/>
      <c r="S51" s="99"/>
      <c r="T51" s="99"/>
    </row>
    <row r="52" spans="1:20" ht="14.25" customHeight="1" x14ac:dyDescent="0.25">
      <c r="A52" s="156">
        <v>3</v>
      </c>
      <c r="B52" s="157" t="s">
        <v>123</v>
      </c>
      <c r="C52" s="169">
        <v>13166</v>
      </c>
      <c r="D52" s="170">
        <v>908.74</v>
      </c>
      <c r="E52" s="160">
        <f>[2]abstarct!CA52</f>
        <v>11166</v>
      </c>
      <c r="F52" s="161">
        <f>[2]abstarct!CB52</f>
        <v>494.86520000000002</v>
      </c>
      <c r="G52" s="161">
        <f t="shared" si="13"/>
        <v>84.809357435819535</v>
      </c>
      <c r="H52" s="161">
        <f t="shared" si="13"/>
        <v>54.456192090146793</v>
      </c>
      <c r="I52" s="100"/>
      <c r="J52" s="101"/>
      <c r="K52" s="101"/>
      <c r="L52" s="99"/>
      <c r="M52" s="99"/>
      <c r="N52" s="99"/>
      <c r="O52" s="99"/>
      <c r="P52" s="99"/>
      <c r="Q52" s="99"/>
      <c r="R52" s="99"/>
      <c r="S52" s="99"/>
      <c r="T52" s="99"/>
    </row>
    <row r="53" spans="1:20" ht="14.25" customHeight="1" x14ac:dyDescent="0.25">
      <c r="A53" s="156">
        <v>4</v>
      </c>
      <c r="B53" s="175" t="s">
        <v>124</v>
      </c>
      <c r="C53" s="169">
        <v>3622</v>
      </c>
      <c r="D53" s="170">
        <v>235.31</v>
      </c>
      <c r="E53" s="160">
        <f>[2]abstarct!CA53</f>
        <v>1145</v>
      </c>
      <c r="F53" s="161">
        <v>46.62</v>
      </c>
      <c r="G53" s="161">
        <f t="shared" si="13"/>
        <v>31.612368856985089</v>
      </c>
      <c r="H53" s="161">
        <f t="shared" si="13"/>
        <v>19.812162679019167</v>
      </c>
      <c r="I53" s="100"/>
      <c r="J53" s="101"/>
      <c r="K53" s="101"/>
      <c r="L53" s="99"/>
      <c r="M53" s="99"/>
      <c r="N53" s="99"/>
      <c r="O53" s="99"/>
      <c r="P53" s="99"/>
      <c r="Q53" s="99"/>
      <c r="R53" s="99"/>
      <c r="S53" s="99"/>
      <c r="T53" s="99"/>
    </row>
    <row r="54" spans="1:20" ht="14.25" customHeight="1" x14ac:dyDescent="0.25">
      <c r="A54" s="156">
        <v>5</v>
      </c>
      <c r="B54" s="175" t="s">
        <v>125</v>
      </c>
      <c r="C54" s="169">
        <v>5779</v>
      </c>
      <c r="D54" s="170">
        <v>375.29</v>
      </c>
      <c r="E54" s="160">
        <f>[2]abstarct!CA54</f>
        <v>9277</v>
      </c>
      <c r="F54" s="161">
        <f>[2]abstarct!CB54</f>
        <v>555.78390000000002</v>
      </c>
      <c r="G54" s="161">
        <f t="shared" si="13"/>
        <v>160.52950337428621</v>
      </c>
      <c r="H54" s="161">
        <f t="shared" si="13"/>
        <v>148.09451357616777</v>
      </c>
      <c r="I54" s="100"/>
      <c r="J54" s="101"/>
      <c r="K54" s="101"/>
      <c r="L54" s="99"/>
      <c r="M54" s="99"/>
      <c r="N54" s="99"/>
      <c r="O54" s="99"/>
      <c r="P54" s="99"/>
      <c r="Q54" s="99"/>
      <c r="R54" s="99"/>
      <c r="S54" s="99"/>
      <c r="T54" s="99"/>
    </row>
    <row r="55" spans="1:20" ht="14.25" customHeight="1" x14ac:dyDescent="0.25">
      <c r="A55" s="156">
        <v>6</v>
      </c>
      <c r="B55" s="168" t="s">
        <v>126</v>
      </c>
      <c r="C55" s="169">
        <v>20209</v>
      </c>
      <c r="D55" s="170">
        <v>1428.61</v>
      </c>
      <c r="E55" s="160">
        <f>[2]abstarct!CA55</f>
        <v>20493</v>
      </c>
      <c r="F55" s="161">
        <f>[2]abstarct!CB55</f>
        <v>1098.6883</v>
      </c>
      <c r="G55" s="161">
        <f t="shared" si="13"/>
        <v>101.40531446385275</v>
      </c>
      <c r="H55" s="161">
        <f t="shared" si="13"/>
        <v>76.906104535177562</v>
      </c>
      <c r="I55" s="100"/>
      <c r="J55" s="101"/>
      <c r="K55" s="101"/>
      <c r="L55" s="99"/>
      <c r="M55" s="99"/>
      <c r="N55" s="99"/>
      <c r="O55" s="99"/>
      <c r="P55" s="99"/>
      <c r="Q55" s="99"/>
      <c r="R55" s="99"/>
      <c r="S55" s="99"/>
      <c r="T55" s="99"/>
    </row>
    <row r="56" spans="1:20" ht="14.25" customHeight="1" x14ac:dyDescent="0.25">
      <c r="A56" s="155"/>
      <c r="B56" s="162" t="s">
        <v>88</v>
      </c>
      <c r="C56" s="165">
        <f>SUM(C50:C55)</f>
        <v>57358</v>
      </c>
      <c r="D56" s="173">
        <v>4027.97</v>
      </c>
      <c r="E56" s="165">
        <f t="shared" ref="E56:F56" si="14">SUM(E50:E55)</f>
        <v>57887</v>
      </c>
      <c r="F56" s="173">
        <f t="shared" si="14"/>
        <v>2892.8441999999995</v>
      </c>
      <c r="G56" s="173">
        <f t="shared" si="13"/>
        <v>100.92227762474283</v>
      </c>
      <c r="H56" s="173">
        <f t="shared" si="13"/>
        <v>71.81891126299351</v>
      </c>
      <c r="I56" s="100"/>
      <c r="J56" s="104"/>
      <c r="K56" s="105"/>
      <c r="L56" s="99"/>
      <c r="M56" s="99"/>
      <c r="N56" s="99"/>
      <c r="O56" s="99"/>
      <c r="P56" s="99"/>
      <c r="Q56" s="99"/>
      <c r="R56" s="99"/>
      <c r="S56" s="99"/>
      <c r="T56" s="99"/>
    </row>
    <row r="57" spans="1:20" ht="14.25" customHeight="1" x14ac:dyDescent="0.25">
      <c r="A57" s="150"/>
      <c r="B57" s="162" t="s">
        <v>48</v>
      </c>
      <c r="C57" s="165">
        <f>C18+C36+C39+C48+C56</f>
        <v>461133</v>
      </c>
      <c r="D57" s="173">
        <v>35000</v>
      </c>
      <c r="E57" s="165">
        <f t="shared" ref="E57:F57" si="15">E18+E36+E39+E48+E56</f>
        <v>252278</v>
      </c>
      <c r="F57" s="173">
        <f t="shared" si="15"/>
        <v>16849.24378049</v>
      </c>
      <c r="G57" s="173">
        <f t="shared" si="13"/>
        <v>54.708294570113182</v>
      </c>
      <c r="H57" s="173">
        <f t="shared" si="13"/>
        <v>48.140696515685718</v>
      </c>
      <c r="I57" s="100"/>
      <c r="J57" s="101"/>
      <c r="K57" s="101"/>
      <c r="L57" s="99"/>
      <c r="M57" s="99"/>
      <c r="N57" s="99"/>
      <c r="O57" s="99"/>
      <c r="P57" s="99"/>
      <c r="Q57" s="99"/>
      <c r="R57" s="99"/>
      <c r="S57" s="99"/>
      <c r="T57" s="99"/>
    </row>
    <row r="58" spans="1:20" ht="15.75" customHeight="1" x14ac:dyDescent="0.25">
      <c r="I58" s="106"/>
    </row>
    <row r="59" spans="1:20" ht="15.75" customHeight="1" x14ac:dyDescent="0.25">
      <c r="I59" s="106"/>
    </row>
    <row r="60" spans="1:20" ht="15.75" customHeight="1" x14ac:dyDescent="0.25">
      <c r="I60" s="106"/>
    </row>
    <row r="61" spans="1:20" ht="15.75" customHeight="1" x14ac:dyDescent="0.25">
      <c r="I61" s="106"/>
    </row>
    <row r="62" spans="1:20" ht="15.75" customHeight="1" x14ac:dyDescent="0.25">
      <c r="I62" s="106"/>
    </row>
    <row r="63" spans="1:20" ht="15.75" customHeight="1" x14ac:dyDescent="0.25">
      <c r="I63" s="106"/>
    </row>
    <row r="64" spans="1:20" ht="15.75" customHeight="1" x14ac:dyDescent="0.25">
      <c r="I64" s="106"/>
    </row>
    <row r="65" spans="9:9" ht="15.75" customHeight="1" x14ac:dyDescent="0.25">
      <c r="I65" s="106"/>
    </row>
    <row r="66" spans="9:9" ht="15.75" customHeight="1" x14ac:dyDescent="0.25">
      <c r="I66" s="106"/>
    </row>
    <row r="67" spans="9:9" ht="15.75" customHeight="1" x14ac:dyDescent="0.25">
      <c r="I67" s="106"/>
    </row>
    <row r="68" spans="9:9" ht="15.75" customHeight="1" x14ac:dyDescent="0.25">
      <c r="I68" s="106"/>
    </row>
    <row r="69" spans="9:9" ht="15.75" customHeight="1" x14ac:dyDescent="0.25">
      <c r="I69" s="106"/>
    </row>
    <row r="70" spans="9:9" ht="15.75" customHeight="1" x14ac:dyDescent="0.25">
      <c r="I70" s="106"/>
    </row>
    <row r="71" spans="9:9" ht="15.75" customHeight="1" x14ac:dyDescent="0.25">
      <c r="I71" s="106"/>
    </row>
    <row r="72" spans="9:9" ht="15.75" customHeight="1" x14ac:dyDescent="0.25">
      <c r="I72" s="106"/>
    </row>
    <row r="73" spans="9:9" ht="15.75" customHeight="1" x14ac:dyDescent="0.25">
      <c r="I73" s="106"/>
    </row>
    <row r="74" spans="9:9" ht="15.75" customHeight="1" x14ac:dyDescent="0.25">
      <c r="I74" s="106"/>
    </row>
    <row r="75" spans="9:9" ht="15.75" customHeight="1" x14ac:dyDescent="0.25">
      <c r="I75" s="106"/>
    </row>
    <row r="76" spans="9:9" ht="15.75" customHeight="1" x14ac:dyDescent="0.25">
      <c r="I76" s="106"/>
    </row>
    <row r="77" spans="9:9" ht="15.75" customHeight="1" x14ac:dyDescent="0.25">
      <c r="I77" s="106"/>
    </row>
    <row r="78" spans="9:9" ht="15.75" customHeight="1" x14ac:dyDescent="0.25">
      <c r="I78" s="106"/>
    </row>
    <row r="79" spans="9:9" ht="15.75" customHeight="1" x14ac:dyDescent="0.25">
      <c r="I79" s="106"/>
    </row>
    <row r="80" spans="9:9" ht="15.75" customHeight="1" x14ac:dyDescent="0.25">
      <c r="I80" s="106"/>
    </row>
    <row r="81" spans="9:9" ht="15.75" customHeight="1" x14ac:dyDescent="0.25">
      <c r="I81" s="106"/>
    </row>
    <row r="82" spans="9:9" ht="15.75" customHeight="1" x14ac:dyDescent="0.25">
      <c r="I82" s="106"/>
    </row>
    <row r="83" spans="9:9" ht="15.75" customHeight="1" x14ac:dyDescent="0.25">
      <c r="I83" s="106"/>
    </row>
    <row r="84" spans="9:9" ht="15.75" customHeight="1" x14ac:dyDescent="0.25">
      <c r="I84" s="106"/>
    </row>
    <row r="85" spans="9:9" ht="15.75" customHeight="1" x14ac:dyDescent="0.25">
      <c r="I85" s="106"/>
    </row>
    <row r="86" spans="9:9" ht="15.75" customHeight="1" x14ac:dyDescent="0.25">
      <c r="I86" s="106"/>
    </row>
    <row r="87" spans="9:9" ht="15.75" customHeight="1" x14ac:dyDescent="0.25">
      <c r="I87" s="106"/>
    </row>
    <row r="88" spans="9:9" ht="15.75" customHeight="1" x14ac:dyDescent="0.25">
      <c r="I88" s="106"/>
    </row>
    <row r="89" spans="9:9" ht="15.75" customHeight="1" x14ac:dyDescent="0.25">
      <c r="I89" s="106"/>
    </row>
    <row r="90" spans="9:9" ht="15.75" customHeight="1" x14ac:dyDescent="0.25">
      <c r="I90" s="106"/>
    </row>
    <row r="91" spans="9:9" ht="15.75" customHeight="1" x14ac:dyDescent="0.25">
      <c r="I91" s="106"/>
    </row>
    <row r="92" spans="9:9" ht="15.75" customHeight="1" x14ac:dyDescent="0.25">
      <c r="I92" s="106"/>
    </row>
    <row r="93" spans="9:9" ht="15.75" customHeight="1" x14ac:dyDescent="0.25">
      <c r="I93" s="106"/>
    </row>
    <row r="94" spans="9:9" ht="15.75" customHeight="1" x14ac:dyDescent="0.25">
      <c r="I94" s="106"/>
    </row>
    <row r="95" spans="9:9" ht="15.75" customHeight="1" x14ac:dyDescent="0.25">
      <c r="I95" s="106"/>
    </row>
    <row r="96" spans="9:9" ht="15.75" customHeight="1" x14ac:dyDescent="0.25">
      <c r="I96" s="106"/>
    </row>
    <row r="97" spans="9:9" ht="15.75" customHeight="1" x14ac:dyDescent="0.25">
      <c r="I97" s="106"/>
    </row>
    <row r="98" spans="9:9" ht="15.75" customHeight="1" x14ac:dyDescent="0.25">
      <c r="I98" s="106"/>
    </row>
    <row r="99" spans="9:9" ht="15.75" customHeight="1" x14ac:dyDescent="0.25">
      <c r="I99" s="106"/>
    </row>
    <row r="100" spans="9:9" ht="15.75" customHeight="1" x14ac:dyDescent="0.25">
      <c r="I100" s="106"/>
    </row>
    <row r="101" spans="9:9" ht="15.75" customHeight="1" x14ac:dyDescent="0.25">
      <c r="I101" s="106"/>
    </row>
    <row r="102" spans="9:9" ht="15.75" customHeight="1" x14ac:dyDescent="0.25">
      <c r="I102" s="106"/>
    </row>
    <row r="103" spans="9:9" ht="15.75" customHeight="1" x14ac:dyDescent="0.25">
      <c r="I103" s="106"/>
    </row>
    <row r="104" spans="9:9" ht="15.75" customHeight="1" x14ac:dyDescent="0.25">
      <c r="I104" s="106"/>
    </row>
    <row r="105" spans="9:9" ht="15.75" customHeight="1" x14ac:dyDescent="0.25">
      <c r="I105" s="106"/>
    </row>
    <row r="106" spans="9:9" ht="15.75" customHeight="1" x14ac:dyDescent="0.25">
      <c r="I106" s="106"/>
    </row>
    <row r="107" spans="9:9" ht="15.75" customHeight="1" x14ac:dyDescent="0.25">
      <c r="I107" s="106"/>
    </row>
    <row r="108" spans="9:9" ht="15.75" customHeight="1" x14ac:dyDescent="0.25">
      <c r="I108" s="106"/>
    </row>
    <row r="109" spans="9:9" ht="15.75" customHeight="1" x14ac:dyDescent="0.25">
      <c r="I109" s="106"/>
    </row>
    <row r="110" spans="9:9" ht="15.75" customHeight="1" x14ac:dyDescent="0.25">
      <c r="I110" s="106"/>
    </row>
    <row r="111" spans="9:9" ht="15.75" customHeight="1" x14ac:dyDescent="0.25">
      <c r="I111" s="106"/>
    </row>
    <row r="112" spans="9:9" ht="15.75" customHeight="1" x14ac:dyDescent="0.25">
      <c r="I112" s="106"/>
    </row>
    <row r="113" spans="9:9" ht="15.75" customHeight="1" x14ac:dyDescent="0.25">
      <c r="I113" s="106"/>
    </row>
    <row r="114" spans="9:9" ht="15.75" customHeight="1" x14ac:dyDescent="0.25">
      <c r="I114" s="106"/>
    </row>
    <row r="115" spans="9:9" ht="15.75" customHeight="1" x14ac:dyDescent="0.25">
      <c r="I115" s="106"/>
    </row>
    <row r="116" spans="9:9" ht="15.75" customHeight="1" x14ac:dyDescent="0.25">
      <c r="I116" s="106"/>
    </row>
    <row r="117" spans="9:9" ht="15.75" customHeight="1" x14ac:dyDescent="0.25">
      <c r="I117" s="106"/>
    </row>
    <row r="118" spans="9:9" ht="15.75" customHeight="1" x14ac:dyDescent="0.25">
      <c r="I118" s="106"/>
    </row>
    <row r="119" spans="9:9" ht="15.75" customHeight="1" x14ac:dyDescent="0.25">
      <c r="I119" s="106"/>
    </row>
    <row r="120" spans="9:9" ht="15.75" customHeight="1" x14ac:dyDescent="0.25">
      <c r="I120" s="106"/>
    </row>
    <row r="121" spans="9:9" ht="15.75" customHeight="1" x14ac:dyDescent="0.25">
      <c r="I121" s="106"/>
    </row>
    <row r="122" spans="9:9" ht="15.75" customHeight="1" x14ac:dyDescent="0.25">
      <c r="I122" s="106"/>
    </row>
    <row r="123" spans="9:9" ht="15.75" customHeight="1" x14ac:dyDescent="0.25">
      <c r="I123" s="106"/>
    </row>
    <row r="124" spans="9:9" ht="15.75" customHeight="1" x14ac:dyDescent="0.25">
      <c r="I124" s="106"/>
    </row>
    <row r="125" spans="9:9" ht="15.75" customHeight="1" x14ac:dyDescent="0.25">
      <c r="I125" s="106"/>
    </row>
    <row r="126" spans="9:9" ht="15.75" customHeight="1" x14ac:dyDescent="0.25">
      <c r="I126" s="106"/>
    </row>
    <row r="127" spans="9:9" ht="15.75" customHeight="1" x14ac:dyDescent="0.25">
      <c r="I127" s="106"/>
    </row>
    <row r="128" spans="9:9" ht="15.75" customHeight="1" x14ac:dyDescent="0.25">
      <c r="I128" s="106"/>
    </row>
    <row r="129" spans="9:9" ht="15.75" customHeight="1" x14ac:dyDescent="0.25">
      <c r="I129" s="106"/>
    </row>
    <row r="130" spans="9:9" ht="15.75" customHeight="1" x14ac:dyDescent="0.25">
      <c r="I130" s="106"/>
    </row>
    <row r="131" spans="9:9" ht="15.75" customHeight="1" x14ac:dyDescent="0.25">
      <c r="I131" s="106"/>
    </row>
    <row r="132" spans="9:9" ht="15.75" customHeight="1" x14ac:dyDescent="0.25">
      <c r="I132" s="106"/>
    </row>
    <row r="133" spans="9:9" ht="15.75" customHeight="1" x14ac:dyDescent="0.25">
      <c r="I133" s="106"/>
    </row>
    <row r="134" spans="9:9" ht="15.75" customHeight="1" x14ac:dyDescent="0.25">
      <c r="I134" s="106"/>
    </row>
    <row r="135" spans="9:9" ht="15.75" customHeight="1" x14ac:dyDescent="0.25">
      <c r="I135" s="106"/>
    </row>
    <row r="136" spans="9:9" ht="15.75" customHeight="1" x14ac:dyDescent="0.25">
      <c r="I136" s="106"/>
    </row>
    <row r="137" spans="9:9" ht="15.75" customHeight="1" x14ac:dyDescent="0.25">
      <c r="I137" s="106"/>
    </row>
    <row r="138" spans="9:9" ht="15.75" customHeight="1" x14ac:dyDescent="0.25">
      <c r="I138" s="106"/>
    </row>
    <row r="139" spans="9:9" ht="15.75" customHeight="1" x14ac:dyDescent="0.25">
      <c r="I139" s="106"/>
    </row>
    <row r="140" spans="9:9" ht="15.75" customHeight="1" x14ac:dyDescent="0.25">
      <c r="I140" s="106"/>
    </row>
    <row r="141" spans="9:9" ht="15.75" customHeight="1" x14ac:dyDescent="0.25">
      <c r="I141" s="106"/>
    </row>
    <row r="142" spans="9:9" ht="15.75" customHeight="1" x14ac:dyDescent="0.25">
      <c r="I142" s="106"/>
    </row>
    <row r="143" spans="9:9" ht="15.75" customHeight="1" x14ac:dyDescent="0.25">
      <c r="I143" s="106"/>
    </row>
    <row r="144" spans="9:9" ht="15.75" customHeight="1" x14ac:dyDescent="0.25">
      <c r="I144" s="106"/>
    </row>
    <row r="145" spans="9:9" ht="15.75" customHeight="1" x14ac:dyDescent="0.25">
      <c r="I145" s="106"/>
    </row>
    <row r="146" spans="9:9" ht="15.75" customHeight="1" x14ac:dyDescent="0.25">
      <c r="I146" s="106"/>
    </row>
    <row r="147" spans="9:9" ht="15.75" customHeight="1" x14ac:dyDescent="0.25">
      <c r="I147" s="106"/>
    </row>
    <row r="148" spans="9:9" ht="15.75" customHeight="1" x14ac:dyDescent="0.25">
      <c r="I148" s="106"/>
    </row>
    <row r="149" spans="9:9" ht="15.75" customHeight="1" x14ac:dyDescent="0.25">
      <c r="I149" s="106"/>
    </row>
    <row r="150" spans="9:9" ht="15.75" customHeight="1" x14ac:dyDescent="0.25">
      <c r="I150" s="106"/>
    </row>
    <row r="151" spans="9:9" ht="15.75" customHeight="1" x14ac:dyDescent="0.25">
      <c r="I151" s="106"/>
    </row>
    <row r="152" spans="9:9" ht="15.75" customHeight="1" x14ac:dyDescent="0.25">
      <c r="I152" s="106"/>
    </row>
    <row r="153" spans="9:9" ht="15.75" customHeight="1" x14ac:dyDescent="0.25">
      <c r="I153" s="106"/>
    </row>
    <row r="154" spans="9:9" ht="15.75" customHeight="1" x14ac:dyDescent="0.25">
      <c r="I154" s="106"/>
    </row>
    <row r="155" spans="9:9" ht="15.75" customHeight="1" x14ac:dyDescent="0.25">
      <c r="I155" s="106"/>
    </row>
    <row r="156" spans="9:9" ht="15.75" customHeight="1" x14ac:dyDescent="0.25">
      <c r="I156" s="106"/>
    </row>
    <row r="157" spans="9:9" ht="15.75" customHeight="1" x14ac:dyDescent="0.25">
      <c r="I157" s="106"/>
    </row>
    <row r="158" spans="9:9" ht="15.75" customHeight="1" x14ac:dyDescent="0.25">
      <c r="I158" s="106"/>
    </row>
    <row r="159" spans="9:9" ht="15.75" customHeight="1" x14ac:dyDescent="0.25">
      <c r="I159" s="106"/>
    </row>
    <row r="160" spans="9:9" ht="15.75" customHeight="1" x14ac:dyDescent="0.25">
      <c r="I160" s="106"/>
    </row>
    <row r="161" spans="9:9" ht="15.75" customHeight="1" x14ac:dyDescent="0.25">
      <c r="I161" s="106"/>
    </row>
    <row r="162" spans="9:9" ht="15.75" customHeight="1" x14ac:dyDescent="0.25">
      <c r="I162" s="106"/>
    </row>
    <row r="163" spans="9:9" ht="15.75" customHeight="1" x14ac:dyDescent="0.25">
      <c r="I163" s="106"/>
    </row>
    <row r="164" spans="9:9" ht="15.75" customHeight="1" x14ac:dyDescent="0.25">
      <c r="I164" s="106"/>
    </row>
    <row r="165" spans="9:9" ht="15.75" customHeight="1" x14ac:dyDescent="0.25">
      <c r="I165" s="106"/>
    </row>
    <row r="166" spans="9:9" ht="15.75" customHeight="1" x14ac:dyDescent="0.25">
      <c r="I166" s="106"/>
    </row>
    <row r="167" spans="9:9" ht="15.75" customHeight="1" x14ac:dyDescent="0.25">
      <c r="I167" s="106"/>
    </row>
    <row r="168" spans="9:9" ht="15.75" customHeight="1" x14ac:dyDescent="0.25">
      <c r="I168" s="106"/>
    </row>
    <row r="169" spans="9:9" ht="15.75" customHeight="1" x14ac:dyDescent="0.25">
      <c r="I169" s="106"/>
    </row>
    <row r="170" spans="9:9" ht="15.75" customHeight="1" x14ac:dyDescent="0.25">
      <c r="I170" s="106"/>
    </row>
    <row r="171" spans="9:9" ht="15.75" customHeight="1" x14ac:dyDescent="0.25">
      <c r="I171" s="106"/>
    </row>
    <row r="172" spans="9:9" ht="15.75" customHeight="1" x14ac:dyDescent="0.25">
      <c r="I172" s="106"/>
    </row>
    <row r="173" spans="9:9" ht="15.75" customHeight="1" x14ac:dyDescent="0.25">
      <c r="I173" s="106"/>
    </row>
    <row r="174" spans="9:9" ht="15.75" customHeight="1" x14ac:dyDescent="0.25">
      <c r="I174" s="106"/>
    </row>
    <row r="175" spans="9:9" ht="15.75" customHeight="1" x14ac:dyDescent="0.25">
      <c r="I175" s="106"/>
    </row>
    <row r="176" spans="9:9" ht="15.75" customHeight="1" x14ac:dyDescent="0.25">
      <c r="I176" s="106"/>
    </row>
    <row r="177" spans="9:9" ht="15.75" customHeight="1" x14ac:dyDescent="0.25">
      <c r="I177" s="106"/>
    </row>
    <row r="178" spans="9:9" ht="15.75" customHeight="1" x14ac:dyDescent="0.25">
      <c r="I178" s="106"/>
    </row>
    <row r="179" spans="9:9" ht="15.75" customHeight="1" x14ac:dyDescent="0.25">
      <c r="I179" s="106"/>
    </row>
    <row r="180" spans="9:9" ht="15.75" customHeight="1" x14ac:dyDescent="0.25">
      <c r="I180" s="106"/>
    </row>
    <row r="181" spans="9:9" ht="15.75" customHeight="1" x14ac:dyDescent="0.25">
      <c r="I181" s="106"/>
    </row>
    <row r="182" spans="9:9" ht="15.75" customHeight="1" x14ac:dyDescent="0.25">
      <c r="I182" s="106"/>
    </row>
    <row r="183" spans="9:9" ht="15.75" customHeight="1" x14ac:dyDescent="0.25">
      <c r="I183" s="106"/>
    </row>
    <row r="184" spans="9:9" ht="15.75" customHeight="1" x14ac:dyDescent="0.25">
      <c r="I184" s="106"/>
    </row>
    <row r="185" spans="9:9" ht="15.75" customHeight="1" x14ac:dyDescent="0.25">
      <c r="I185" s="106"/>
    </row>
    <row r="186" spans="9:9" ht="15.75" customHeight="1" x14ac:dyDescent="0.25">
      <c r="I186" s="106"/>
    </row>
    <row r="187" spans="9:9" ht="15.75" customHeight="1" x14ac:dyDescent="0.25">
      <c r="I187" s="106"/>
    </row>
    <row r="188" spans="9:9" ht="15.75" customHeight="1" x14ac:dyDescent="0.25">
      <c r="I188" s="106"/>
    </row>
    <row r="189" spans="9:9" ht="15.75" customHeight="1" x14ac:dyDescent="0.25">
      <c r="I189" s="106"/>
    </row>
    <row r="190" spans="9:9" ht="15.75" customHeight="1" x14ac:dyDescent="0.25">
      <c r="I190" s="106"/>
    </row>
    <row r="191" spans="9:9" ht="15.75" customHeight="1" x14ac:dyDescent="0.25">
      <c r="I191" s="106"/>
    </row>
    <row r="192" spans="9:9" ht="15.75" customHeight="1" x14ac:dyDescent="0.25">
      <c r="I192" s="106"/>
    </row>
    <row r="193" spans="9:9" ht="15.75" customHeight="1" x14ac:dyDescent="0.25">
      <c r="I193" s="106"/>
    </row>
    <row r="194" spans="9:9" ht="15.75" customHeight="1" x14ac:dyDescent="0.25">
      <c r="I194" s="106"/>
    </row>
    <row r="195" spans="9:9" ht="15.75" customHeight="1" x14ac:dyDescent="0.25">
      <c r="I195" s="106"/>
    </row>
    <row r="196" spans="9:9" ht="15.75" customHeight="1" x14ac:dyDescent="0.25">
      <c r="I196" s="106"/>
    </row>
    <row r="197" spans="9:9" ht="15.75" customHeight="1" x14ac:dyDescent="0.25">
      <c r="I197" s="106"/>
    </row>
    <row r="198" spans="9:9" ht="15.75" customHeight="1" x14ac:dyDescent="0.25">
      <c r="I198" s="106"/>
    </row>
    <row r="199" spans="9:9" ht="15.75" customHeight="1" x14ac:dyDescent="0.25">
      <c r="I199" s="106"/>
    </row>
    <row r="200" spans="9:9" ht="15.75" customHeight="1" x14ac:dyDescent="0.25">
      <c r="I200" s="106"/>
    </row>
    <row r="201" spans="9:9" ht="15.75" customHeight="1" x14ac:dyDescent="0.25">
      <c r="I201" s="106"/>
    </row>
    <row r="202" spans="9:9" ht="15.75" customHeight="1" x14ac:dyDescent="0.25">
      <c r="I202" s="106"/>
    </row>
    <row r="203" spans="9:9" ht="15.75" customHeight="1" x14ac:dyDescent="0.25">
      <c r="I203" s="106"/>
    </row>
    <row r="204" spans="9:9" ht="15.75" customHeight="1" x14ac:dyDescent="0.25">
      <c r="I204" s="106"/>
    </row>
    <row r="205" spans="9:9" ht="15.75" customHeight="1" x14ac:dyDescent="0.25">
      <c r="I205" s="106"/>
    </row>
    <row r="206" spans="9:9" ht="15.75" customHeight="1" x14ac:dyDescent="0.25">
      <c r="I206" s="106"/>
    </row>
    <row r="207" spans="9:9" ht="15.75" customHeight="1" x14ac:dyDescent="0.25">
      <c r="I207" s="106"/>
    </row>
    <row r="208" spans="9:9" ht="15.75" customHeight="1" x14ac:dyDescent="0.25">
      <c r="I208" s="106"/>
    </row>
    <row r="209" spans="9:9" ht="15.75" customHeight="1" x14ac:dyDescent="0.25">
      <c r="I209" s="106"/>
    </row>
    <row r="210" spans="9:9" ht="15.75" customHeight="1" x14ac:dyDescent="0.25">
      <c r="I210" s="106"/>
    </row>
    <row r="211" spans="9:9" ht="15.75" customHeight="1" x14ac:dyDescent="0.25">
      <c r="I211" s="106"/>
    </row>
    <row r="212" spans="9:9" ht="15.75" customHeight="1" x14ac:dyDescent="0.25">
      <c r="I212" s="106"/>
    </row>
    <row r="213" spans="9:9" ht="15.75" customHeight="1" x14ac:dyDescent="0.25">
      <c r="I213" s="106"/>
    </row>
    <row r="214" spans="9:9" ht="15.75" customHeight="1" x14ac:dyDescent="0.25">
      <c r="I214" s="106"/>
    </row>
    <row r="215" spans="9:9" ht="15.75" customHeight="1" x14ac:dyDescent="0.25">
      <c r="I215" s="106"/>
    </row>
    <row r="216" spans="9:9" ht="15.75" customHeight="1" x14ac:dyDescent="0.25">
      <c r="I216" s="106"/>
    </row>
    <row r="217" spans="9:9" ht="15.75" customHeight="1" x14ac:dyDescent="0.25">
      <c r="I217" s="106"/>
    </row>
    <row r="218" spans="9:9" ht="15.75" customHeight="1" x14ac:dyDescent="0.25">
      <c r="I218" s="106"/>
    </row>
    <row r="219" spans="9:9" ht="15.75" customHeight="1" x14ac:dyDescent="0.25">
      <c r="I219" s="106"/>
    </row>
    <row r="220" spans="9:9" ht="15.75" customHeight="1" x14ac:dyDescent="0.25">
      <c r="I220" s="106"/>
    </row>
    <row r="221" spans="9:9" ht="15.75" customHeight="1" x14ac:dyDescent="0.25">
      <c r="I221" s="106"/>
    </row>
    <row r="222" spans="9:9" ht="15.75" customHeight="1" x14ac:dyDescent="0.25">
      <c r="I222" s="106"/>
    </row>
    <row r="223" spans="9:9" ht="15.75" customHeight="1" x14ac:dyDescent="0.25">
      <c r="I223" s="106"/>
    </row>
    <row r="224" spans="9:9" ht="15.75" customHeight="1" x14ac:dyDescent="0.25">
      <c r="I224" s="106"/>
    </row>
    <row r="225" spans="9:9" ht="15.75" customHeight="1" x14ac:dyDescent="0.25">
      <c r="I225" s="106"/>
    </row>
    <row r="226" spans="9:9" ht="15.75" customHeight="1" x14ac:dyDescent="0.25">
      <c r="I226" s="106"/>
    </row>
    <row r="227" spans="9:9" ht="15.75" customHeight="1" x14ac:dyDescent="0.25">
      <c r="I227" s="106"/>
    </row>
    <row r="228" spans="9:9" ht="15.75" customHeight="1" x14ac:dyDescent="0.25">
      <c r="I228" s="106"/>
    </row>
    <row r="229" spans="9:9" ht="15.75" customHeight="1" x14ac:dyDescent="0.25">
      <c r="I229" s="106"/>
    </row>
    <row r="230" spans="9:9" ht="15.75" customHeight="1" x14ac:dyDescent="0.25">
      <c r="I230" s="106"/>
    </row>
    <row r="231" spans="9:9" ht="15.75" customHeight="1" x14ac:dyDescent="0.25">
      <c r="I231" s="106"/>
    </row>
    <row r="232" spans="9:9" ht="15.75" customHeight="1" x14ac:dyDescent="0.25">
      <c r="I232" s="106"/>
    </row>
    <row r="233" spans="9:9" ht="15.75" customHeight="1" x14ac:dyDescent="0.25">
      <c r="I233" s="106"/>
    </row>
    <row r="234" spans="9:9" ht="15.75" customHeight="1" x14ac:dyDescent="0.25">
      <c r="I234" s="106"/>
    </row>
    <row r="235" spans="9:9" ht="15.75" customHeight="1" x14ac:dyDescent="0.25">
      <c r="I235" s="106"/>
    </row>
    <row r="236" spans="9:9" ht="15.75" customHeight="1" x14ac:dyDescent="0.25">
      <c r="I236" s="106"/>
    </row>
    <row r="237" spans="9:9" ht="15.75" customHeight="1" x14ac:dyDescent="0.25">
      <c r="I237" s="106"/>
    </row>
    <row r="238" spans="9:9" ht="15.75" customHeight="1" x14ac:dyDescent="0.25">
      <c r="I238" s="106"/>
    </row>
    <row r="239" spans="9:9" ht="15.75" customHeight="1" x14ac:dyDescent="0.25">
      <c r="I239" s="106"/>
    </row>
    <row r="240" spans="9:9" ht="15.75" customHeight="1" x14ac:dyDescent="0.25">
      <c r="I240" s="106"/>
    </row>
    <row r="241" spans="9:9" ht="15.75" customHeight="1" x14ac:dyDescent="0.25">
      <c r="I241" s="106"/>
    </row>
    <row r="242" spans="9:9" ht="15.75" customHeight="1" x14ac:dyDescent="0.25">
      <c r="I242" s="106"/>
    </row>
    <row r="243" spans="9:9" ht="15.75" customHeight="1" x14ac:dyDescent="0.25">
      <c r="I243" s="106"/>
    </row>
    <row r="244" spans="9:9" ht="15.75" customHeight="1" x14ac:dyDescent="0.25">
      <c r="I244" s="106"/>
    </row>
    <row r="245" spans="9:9" ht="15.75" customHeight="1" x14ac:dyDescent="0.25">
      <c r="I245" s="106"/>
    </row>
    <row r="246" spans="9:9" ht="15.75" customHeight="1" x14ac:dyDescent="0.25">
      <c r="I246" s="106"/>
    </row>
    <row r="247" spans="9:9" ht="15.75" customHeight="1" x14ac:dyDescent="0.25">
      <c r="I247" s="106"/>
    </row>
    <row r="248" spans="9:9" ht="15.75" customHeight="1" x14ac:dyDescent="0.25">
      <c r="I248" s="106"/>
    </row>
    <row r="249" spans="9:9" ht="15.75" customHeight="1" x14ac:dyDescent="0.25">
      <c r="I249" s="106"/>
    </row>
    <row r="250" spans="9:9" ht="15.75" customHeight="1" x14ac:dyDescent="0.25">
      <c r="I250" s="106"/>
    </row>
    <row r="251" spans="9:9" ht="15.75" customHeight="1" x14ac:dyDescent="0.25">
      <c r="I251" s="106"/>
    </row>
    <row r="252" spans="9:9" ht="15.75" customHeight="1" x14ac:dyDescent="0.25">
      <c r="I252" s="106"/>
    </row>
    <row r="253" spans="9:9" ht="15.75" customHeight="1" x14ac:dyDescent="0.25">
      <c r="I253" s="106"/>
    </row>
    <row r="254" spans="9:9" ht="15.75" customHeight="1" x14ac:dyDescent="0.25">
      <c r="I254" s="106"/>
    </row>
    <row r="255" spans="9:9" ht="15.75" customHeight="1" x14ac:dyDescent="0.25">
      <c r="I255" s="106"/>
    </row>
    <row r="256" spans="9:9" ht="15.75" customHeight="1" x14ac:dyDescent="0.25">
      <c r="I256" s="106"/>
    </row>
    <row r="257" spans="9:9" ht="15.75" customHeight="1" x14ac:dyDescent="0.25">
      <c r="I257" s="106"/>
    </row>
    <row r="258" spans="9:9" ht="15.75" customHeight="1" x14ac:dyDescent="0.25">
      <c r="I258" s="106"/>
    </row>
    <row r="259" spans="9:9" ht="15.75" customHeight="1" x14ac:dyDescent="0.25">
      <c r="I259" s="106"/>
    </row>
    <row r="260" spans="9:9" ht="15.75" customHeight="1" x14ac:dyDescent="0.25">
      <c r="I260" s="106"/>
    </row>
    <row r="261" spans="9:9" ht="15.75" customHeight="1" x14ac:dyDescent="0.25">
      <c r="I261" s="106"/>
    </row>
    <row r="262" spans="9:9" ht="15.75" customHeight="1" x14ac:dyDescent="0.25">
      <c r="I262" s="106"/>
    </row>
    <row r="263" spans="9:9" ht="15.75" customHeight="1" x14ac:dyDescent="0.25">
      <c r="I263" s="106"/>
    </row>
    <row r="264" spans="9:9" ht="15.75" customHeight="1" x14ac:dyDescent="0.25">
      <c r="I264" s="106"/>
    </row>
    <row r="265" spans="9:9" ht="15.75" customHeight="1" x14ac:dyDescent="0.25">
      <c r="I265" s="106"/>
    </row>
    <row r="266" spans="9:9" ht="15.75" customHeight="1" x14ac:dyDescent="0.25">
      <c r="I266" s="106"/>
    </row>
    <row r="267" spans="9:9" ht="15.75" customHeight="1" x14ac:dyDescent="0.25">
      <c r="I267" s="106"/>
    </row>
    <row r="268" spans="9:9" ht="15.75" customHeight="1" x14ac:dyDescent="0.25">
      <c r="I268" s="106"/>
    </row>
    <row r="269" spans="9:9" ht="15.75" customHeight="1" x14ac:dyDescent="0.25">
      <c r="I269" s="106"/>
    </row>
    <row r="270" spans="9:9" ht="15.75" customHeight="1" x14ac:dyDescent="0.25">
      <c r="I270" s="106"/>
    </row>
    <row r="271" spans="9:9" ht="15.75" customHeight="1" x14ac:dyDescent="0.25">
      <c r="I271" s="106"/>
    </row>
    <row r="272" spans="9:9" ht="15.75" customHeight="1" x14ac:dyDescent="0.25">
      <c r="I272" s="106"/>
    </row>
    <row r="273" spans="9:9" ht="15.75" customHeight="1" x14ac:dyDescent="0.25">
      <c r="I273" s="106"/>
    </row>
    <row r="274" spans="9:9" ht="15.75" customHeight="1" x14ac:dyDescent="0.25">
      <c r="I274" s="106"/>
    </row>
    <row r="275" spans="9:9" ht="15.75" customHeight="1" x14ac:dyDescent="0.25">
      <c r="I275" s="106"/>
    </row>
    <row r="276" spans="9:9" ht="15.75" customHeight="1" x14ac:dyDescent="0.25">
      <c r="I276" s="106"/>
    </row>
    <row r="277" spans="9:9" ht="15.75" customHeight="1" x14ac:dyDescent="0.25">
      <c r="I277" s="106"/>
    </row>
    <row r="278" spans="9:9" ht="15.75" customHeight="1" x14ac:dyDescent="0.25">
      <c r="I278" s="106"/>
    </row>
    <row r="279" spans="9:9" ht="15.75" customHeight="1" x14ac:dyDescent="0.25">
      <c r="I279" s="106"/>
    </row>
    <row r="280" spans="9:9" ht="15.75" customHeight="1" x14ac:dyDescent="0.25">
      <c r="I280" s="106"/>
    </row>
    <row r="281" spans="9:9" ht="15.75" customHeight="1" x14ac:dyDescent="0.25">
      <c r="I281" s="106"/>
    </row>
    <row r="282" spans="9:9" ht="15.75" customHeight="1" x14ac:dyDescent="0.25">
      <c r="I282" s="106"/>
    </row>
    <row r="283" spans="9:9" ht="15.75" customHeight="1" x14ac:dyDescent="0.25">
      <c r="I283" s="106"/>
    </row>
    <row r="284" spans="9:9" ht="15.75" customHeight="1" x14ac:dyDescent="0.25">
      <c r="I284" s="106"/>
    </row>
    <row r="285" spans="9:9" ht="15.75" customHeight="1" x14ac:dyDescent="0.25">
      <c r="I285" s="106"/>
    </row>
    <row r="286" spans="9:9" ht="15.75" customHeight="1" x14ac:dyDescent="0.25">
      <c r="I286" s="106"/>
    </row>
    <row r="287" spans="9:9" ht="15.75" customHeight="1" x14ac:dyDescent="0.25">
      <c r="I287" s="106"/>
    </row>
    <row r="288" spans="9:9" ht="15.75" customHeight="1" x14ac:dyDescent="0.25">
      <c r="I288" s="106"/>
    </row>
    <row r="289" spans="9:9" ht="15.75" customHeight="1" x14ac:dyDescent="0.25">
      <c r="I289" s="106"/>
    </row>
    <row r="290" spans="9:9" ht="15.75" customHeight="1" x14ac:dyDescent="0.25">
      <c r="I290" s="106"/>
    </row>
    <row r="291" spans="9:9" ht="15.75" customHeight="1" x14ac:dyDescent="0.25">
      <c r="I291" s="106"/>
    </row>
    <row r="292" spans="9:9" ht="15.75" customHeight="1" x14ac:dyDescent="0.25">
      <c r="I292" s="106"/>
    </row>
    <row r="293" spans="9:9" ht="15.75" customHeight="1" x14ac:dyDescent="0.25">
      <c r="I293" s="106"/>
    </row>
    <row r="294" spans="9:9" ht="15.75" customHeight="1" x14ac:dyDescent="0.25">
      <c r="I294" s="106"/>
    </row>
    <row r="295" spans="9:9" ht="15.75" customHeight="1" x14ac:dyDescent="0.25">
      <c r="I295" s="106"/>
    </row>
    <row r="296" spans="9:9" ht="15.75" customHeight="1" x14ac:dyDescent="0.25">
      <c r="I296" s="106"/>
    </row>
    <row r="297" spans="9:9" ht="15.75" customHeight="1" x14ac:dyDescent="0.25">
      <c r="I297" s="106"/>
    </row>
    <row r="298" spans="9:9" ht="15.75" customHeight="1" x14ac:dyDescent="0.25">
      <c r="I298" s="106"/>
    </row>
    <row r="299" spans="9:9" ht="15.75" customHeight="1" x14ac:dyDescent="0.25">
      <c r="I299" s="106"/>
    </row>
    <row r="300" spans="9:9" ht="15.75" customHeight="1" x14ac:dyDescent="0.25">
      <c r="I300" s="106"/>
    </row>
    <row r="301" spans="9:9" ht="15.75" customHeight="1" x14ac:dyDescent="0.25">
      <c r="I301" s="106"/>
    </row>
    <row r="302" spans="9:9" ht="15.75" customHeight="1" x14ac:dyDescent="0.25">
      <c r="I302" s="106"/>
    </row>
    <row r="303" spans="9:9" ht="15.75" customHeight="1" x14ac:dyDescent="0.25">
      <c r="I303" s="106"/>
    </row>
    <row r="304" spans="9:9" ht="15.75" customHeight="1" x14ac:dyDescent="0.25">
      <c r="I304" s="106"/>
    </row>
    <row r="305" spans="9:9" ht="15.75" customHeight="1" x14ac:dyDescent="0.25">
      <c r="I305" s="106"/>
    </row>
    <row r="306" spans="9:9" ht="15.75" customHeight="1" x14ac:dyDescent="0.25">
      <c r="I306" s="106"/>
    </row>
    <row r="307" spans="9:9" ht="15.75" customHeight="1" x14ac:dyDescent="0.25">
      <c r="I307" s="106"/>
    </row>
    <row r="308" spans="9:9" ht="15.75" customHeight="1" x14ac:dyDescent="0.25">
      <c r="I308" s="106"/>
    </row>
    <row r="309" spans="9:9" ht="15.75" customHeight="1" x14ac:dyDescent="0.25">
      <c r="I309" s="106"/>
    </row>
    <row r="310" spans="9:9" ht="15.75" customHeight="1" x14ac:dyDescent="0.25">
      <c r="I310" s="106"/>
    </row>
    <row r="311" spans="9:9" ht="15.75" customHeight="1" x14ac:dyDescent="0.25">
      <c r="I311" s="106"/>
    </row>
    <row r="312" spans="9:9" ht="15.75" customHeight="1" x14ac:dyDescent="0.25">
      <c r="I312" s="106"/>
    </row>
    <row r="313" spans="9:9" ht="15.75" customHeight="1" x14ac:dyDescent="0.25">
      <c r="I313" s="106"/>
    </row>
    <row r="314" spans="9:9" ht="15.75" customHeight="1" x14ac:dyDescent="0.25">
      <c r="I314" s="106"/>
    </row>
    <row r="315" spans="9:9" ht="15.75" customHeight="1" x14ac:dyDescent="0.25">
      <c r="I315" s="106"/>
    </row>
    <row r="316" spans="9:9" ht="15.75" customHeight="1" x14ac:dyDescent="0.25">
      <c r="I316" s="106"/>
    </row>
    <row r="317" spans="9:9" ht="15.75" customHeight="1" x14ac:dyDescent="0.25">
      <c r="I317" s="106"/>
    </row>
    <row r="318" spans="9:9" ht="15.75" customHeight="1" x14ac:dyDescent="0.25">
      <c r="I318" s="106"/>
    </row>
    <row r="319" spans="9:9" ht="15.75" customHeight="1" x14ac:dyDescent="0.25">
      <c r="I319" s="106"/>
    </row>
    <row r="320" spans="9:9" ht="15.75" customHeight="1" x14ac:dyDescent="0.25">
      <c r="I320" s="106"/>
    </row>
    <row r="321" spans="9:9" ht="15.75" customHeight="1" x14ac:dyDescent="0.25">
      <c r="I321" s="106"/>
    </row>
    <row r="322" spans="9:9" ht="15.75" customHeight="1" x14ac:dyDescent="0.25">
      <c r="I322" s="106"/>
    </row>
    <row r="323" spans="9:9" ht="15.75" customHeight="1" x14ac:dyDescent="0.25">
      <c r="I323" s="106"/>
    </row>
    <row r="324" spans="9:9" ht="15.75" customHeight="1" x14ac:dyDescent="0.25">
      <c r="I324" s="106"/>
    </row>
    <row r="325" spans="9:9" ht="15.75" customHeight="1" x14ac:dyDescent="0.25">
      <c r="I325" s="106"/>
    </row>
    <row r="326" spans="9:9" ht="15.75" customHeight="1" x14ac:dyDescent="0.25">
      <c r="I326" s="106"/>
    </row>
    <row r="327" spans="9:9" ht="15.75" customHeight="1" x14ac:dyDescent="0.25">
      <c r="I327" s="106"/>
    </row>
    <row r="328" spans="9:9" ht="15.75" customHeight="1" x14ac:dyDescent="0.25">
      <c r="I328" s="106"/>
    </row>
    <row r="329" spans="9:9" ht="15.75" customHeight="1" x14ac:dyDescent="0.25">
      <c r="I329" s="106"/>
    </row>
    <row r="330" spans="9:9" ht="15.75" customHeight="1" x14ac:dyDescent="0.25">
      <c r="I330" s="106"/>
    </row>
    <row r="331" spans="9:9" ht="15.75" customHeight="1" x14ac:dyDescent="0.25">
      <c r="I331" s="106"/>
    </row>
    <row r="332" spans="9:9" ht="15.75" customHeight="1" x14ac:dyDescent="0.25">
      <c r="I332" s="106"/>
    </row>
    <row r="333" spans="9:9" ht="15.75" customHeight="1" x14ac:dyDescent="0.25">
      <c r="I333" s="106"/>
    </row>
    <row r="334" spans="9:9" ht="15.75" customHeight="1" x14ac:dyDescent="0.25">
      <c r="I334" s="106"/>
    </row>
    <row r="335" spans="9:9" ht="15.75" customHeight="1" x14ac:dyDescent="0.25">
      <c r="I335" s="106"/>
    </row>
    <row r="336" spans="9:9" ht="15.75" customHeight="1" x14ac:dyDescent="0.25">
      <c r="I336" s="106"/>
    </row>
    <row r="337" spans="9:9" ht="15.75" customHeight="1" x14ac:dyDescent="0.25">
      <c r="I337" s="106"/>
    </row>
    <row r="338" spans="9:9" ht="15.75" customHeight="1" x14ac:dyDescent="0.25">
      <c r="I338" s="106"/>
    </row>
    <row r="339" spans="9:9" ht="15.75" customHeight="1" x14ac:dyDescent="0.25">
      <c r="I339" s="106"/>
    </row>
    <row r="340" spans="9:9" ht="15.75" customHeight="1" x14ac:dyDescent="0.25">
      <c r="I340" s="106"/>
    </row>
    <row r="341" spans="9:9" ht="15.75" customHeight="1" x14ac:dyDescent="0.25">
      <c r="I341" s="106"/>
    </row>
    <row r="342" spans="9:9" ht="15.75" customHeight="1" x14ac:dyDescent="0.25">
      <c r="I342" s="106"/>
    </row>
    <row r="343" spans="9:9" ht="15.75" customHeight="1" x14ac:dyDescent="0.25">
      <c r="I343" s="106"/>
    </row>
    <row r="344" spans="9:9" ht="15.75" customHeight="1" x14ac:dyDescent="0.25">
      <c r="I344" s="106"/>
    </row>
    <row r="345" spans="9:9" ht="15.75" customHeight="1" x14ac:dyDescent="0.25">
      <c r="I345" s="106"/>
    </row>
    <row r="346" spans="9:9" ht="15.75" customHeight="1" x14ac:dyDescent="0.25">
      <c r="I346" s="106"/>
    </row>
    <row r="347" spans="9:9" ht="15.75" customHeight="1" x14ac:dyDescent="0.25">
      <c r="I347" s="106"/>
    </row>
    <row r="348" spans="9:9" ht="15.75" customHeight="1" x14ac:dyDescent="0.25">
      <c r="I348" s="106"/>
    </row>
    <row r="349" spans="9:9" ht="15.75" customHeight="1" x14ac:dyDescent="0.25">
      <c r="I349" s="106"/>
    </row>
    <row r="350" spans="9:9" ht="15.75" customHeight="1" x14ac:dyDescent="0.25">
      <c r="I350" s="106"/>
    </row>
    <row r="351" spans="9:9" ht="15.75" customHeight="1" x14ac:dyDescent="0.25">
      <c r="I351" s="106"/>
    </row>
    <row r="352" spans="9:9" ht="15.75" customHeight="1" x14ac:dyDescent="0.25">
      <c r="I352" s="106"/>
    </row>
    <row r="353" spans="9:9" ht="15.75" customHeight="1" x14ac:dyDescent="0.25">
      <c r="I353" s="106"/>
    </row>
    <row r="354" spans="9:9" ht="15.75" customHeight="1" x14ac:dyDescent="0.25">
      <c r="I354" s="106"/>
    </row>
    <row r="355" spans="9:9" ht="15.75" customHeight="1" x14ac:dyDescent="0.25">
      <c r="I355" s="106"/>
    </row>
    <row r="356" spans="9:9" ht="15.75" customHeight="1" x14ac:dyDescent="0.25">
      <c r="I356" s="106"/>
    </row>
    <row r="357" spans="9:9" ht="15.75" customHeight="1" x14ac:dyDescent="0.25">
      <c r="I357" s="106"/>
    </row>
    <row r="358" spans="9:9" ht="15.75" customHeight="1" x14ac:dyDescent="0.25">
      <c r="I358" s="106"/>
    </row>
    <row r="359" spans="9:9" ht="15.75" customHeight="1" x14ac:dyDescent="0.25">
      <c r="I359" s="106"/>
    </row>
    <row r="360" spans="9:9" ht="15.75" customHeight="1" x14ac:dyDescent="0.25">
      <c r="I360" s="106"/>
    </row>
    <row r="361" spans="9:9" ht="15.75" customHeight="1" x14ac:dyDescent="0.25">
      <c r="I361" s="106"/>
    </row>
    <row r="362" spans="9:9" ht="15.75" customHeight="1" x14ac:dyDescent="0.25">
      <c r="I362" s="106"/>
    </row>
    <row r="363" spans="9:9" ht="15.75" customHeight="1" x14ac:dyDescent="0.25">
      <c r="I363" s="106"/>
    </row>
    <row r="364" spans="9:9" ht="15.75" customHeight="1" x14ac:dyDescent="0.25">
      <c r="I364" s="106"/>
    </row>
    <row r="365" spans="9:9" ht="15.75" customHeight="1" x14ac:dyDescent="0.25">
      <c r="I365" s="106"/>
    </row>
    <row r="366" spans="9:9" ht="15.75" customHeight="1" x14ac:dyDescent="0.25">
      <c r="I366" s="106"/>
    </row>
    <row r="367" spans="9:9" ht="15.75" customHeight="1" x14ac:dyDescent="0.25">
      <c r="I367" s="106"/>
    </row>
    <row r="368" spans="9:9" ht="15.75" customHeight="1" x14ac:dyDescent="0.25">
      <c r="I368" s="106"/>
    </row>
    <row r="369" spans="9:9" ht="15.75" customHeight="1" x14ac:dyDescent="0.25">
      <c r="I369" s="106"/>
    </row>
    <row r="370" spans="9:9" ht="15.75" customHeight="1" x14ac:dyDescent="0.25">
      <c r="I370" s="106"/>
    </row>
    <row r="371" spans="9:9" ht="15.75" customHeight="1" x14ac:dyDescent="0.25">
      <c r="I371" s="106"/>
    </row>
    <row r="372" spans="9:9" ht="15.75" customHeight="1" x14ac:dyDescent="0.25">
      <c r="I372" s="106"/>
    </row>
    <row r="373" spans="9:9" ht="15.75" customHeight="1" x14ac:dyDescent="0.25">
      <c r="I373" s="106"/>
    </row>
    <row r="374" spans="9:9" ht="15.75" customHeight="1" x14ac:dyDescent="0.25">
      <c r="I374" s="106"/>
    </row>
    <row r="375" spans="9:9" ht="15.75" customHeight="1" x14ac:dyDescent="0.25">
      <c r="I375" s="106"/>
    </row>
    <row r="376" spans="9:9" ht="15.75" customHeight="1" x14ac:dyDescent="0.25">
      <c r="I376" s="106"/>
    </row>
    <row r="377" spans="9:9" ht="15.75" customHeight="1" x14ac:dyDescent="0.25">
      <c r="I377" s="106"/>
    </row>
    <row r="378" spans="9:9" ht="15.75" customHeight="1" x14ac:dyDescent="0.25">
      <c r="I378" s="106"/>
    </row>
    <row r="379" spans="9:9" ht="15.75" customHeight="1" x14ac:dyDescent="0.25">
      <c r="I379" s="106"/>
    </row>
    <row r="380" spans="9:9" ht="15.75" customHeight="1" x14ac:dyDescent="0.25">
      <c r="I380" s="106"/>
    </row>
    <row r="381" spans="9:9" ht="15.75" customHeight="1" x14ac:dyDescent="0.25">
      <c r="I381" s="106"/>
    </row>
    <row r="382" spans="9:9" ht="15.75" customHeight="1" x14ac:dyDescent="0.25">
      <c r="I382" s="106"/>
    </row>
    <row r="383" spans="9:9" ht="15.75" customHeight="1" x14ac:dyDescent="0.25">
      <c r="I383" s="106"/>
    </row>
    <row r="384" spans="9:9" ht="15.75" customHeight="1" x14ac:dyDescent="0.25">
      <c r="I384" s="106"/>
    </row>
    <row r="385" spans="9:9" ht="15.75" customHeight="1" x14ac:dyDescent="0.25">
      <c r="I385" s="106"/>
    </row>
    <row r="386" spans="9:9" ht="15.75" customHeight="1" x14ac:dyDescent="0.25">
      <c r="I386" s="106"/>
    </row>
    <row r="387" spans="9:9" ht="15.75" customHeight="1" x14ac:dyDescent="0.25">
      <c r="I387" s="106"/>
    </row>
    <row r="388" spans="9:9" ht="15.75" customHeight="1" x14ac:dyDescent="0.25">
      <c r="I388" s="106"/>
    </row>
    <row r="389" spans="9:9" ht="15.75" customHeight="1" x14ac:dyDescent="0.25">
      <c r="I389" s="106"/>
    </row>
    <row r="390" spans="9:9" ht="15.75" customHeight="1" x14ac:dyDescent="0.25">
      <c r="I390" s="106"/>
    </row>
    <row r="391" spans="9:9" ht="15.75" customHeight="1" x14ac:dyDescent="0.25">
      <c r="I391" s="106"/>
    </row>
    <row r="392" spans="9:9" ht="15.75" customHeight="1" x14ac:dyDescent="0.25">
      <c r="I392" s="106"/>
    </row>
    <row r="393" spans="9:9" ht="15.75" customHeight="1" x14ac:dyDescent="0.25">
      <c r="I393" s="106"/>
    </row>
    <row r="394" spans="9:9" ht="15.75" customHeight="1" x14ac:dyDescent="0.25">
      <c r="I394" s="106"/>
    </row>
    <row r="395" spans="9:9" ht="15.75" customHeight="1" x14ac:dyDescent="0.25">
      <c r="I395" s="106"/>
    </row>
    <row r="396" spans="9:9" ht="15.75" customHeight="1" x14ac:dyDescent="0.25">
      <c r="I396" s="106"/>
    </row>
    <row r="397" spans="9:9" ht="15.75" customHeight="1" x14ac:dyDescent="0.25">
      <c r="I397" s="106"/>
    </row>
    <row r="398" spans="9:9" ht="15.75" customHeight="1" x14ac:dyDescent="0.25">
      <c r="I398" s="106"/>
    </row>
    <row r="399" spans="9:9" ht="15.75" customHeight="1" x14ac:dyDescent="0.25">
      <c r="I399" s="106"/>
    </row>
    <row r="400" spans="9:9" ht="15.75" customHeight="1" x14ac:dyDescent="0.25">
      <c r="I400" s="106"/>
    </row>
    <row r="401" spans="9:9" ht="15.75" customHeight="1" x14ac:dyDescent="0.25">
      <c r="I401" s="106"/>
    </row>
    <row r="402" spans="9:9" ht="15.75" customHeight="1" x14ac:dyDescent="0.25">
      <c r="I402" s="106"/>
    </row>
    <row r="403" spans="9:9" ht="15.75" customHeight="1" x14ac:dyDescent="0.25">
      <c r="I403" s="106"/>
    </row>
    <row r="404" spans="9:9" ht="15.75" customHeight="1" x14ac:dyDescent="0.25">
      <c r="I404" s="106"/>
    </row>
    <row r="405" spans="9:9" ht="15.75" customHeight="1" x14ac:dyDescent="0.25">
      <c r="I405" s="106"/>
    </row>
    <row r="406" spans="9:9" ht="15.75" customHeight="1" x14ac:dyDescent="0.25">
      <c r="I406" s="106"/>
    </row>
    <row r="407" spans="9:9" ht="15.75" customHeight="1" x14ac:dyDescent="0.25">
      <c r="I407" s="106"/>
    </row>
    <row r="408" spans="9:9" ht="15.75" customHeight="1" x14ac:dyDescent="0.25">
      <c r="I408" s="106"/>
    </row>
    <row r="409" spans="9:9" ht="15.75" customHeight="1" x14ac:dyDescent="0.25">
      <c r="I409" s="106"/>
    </row>
    <row r="410" spans="9:9" ht="15.75" customHeight="1" x14ac:dyDescent="0.25">
      <c r="I410" s="106"/>
    </row>
    <row r="411" spans="9:9" ht="15.75" customHeight="1" x14ac:dyDescent="0.25">
      <c r="I411" s="106"/>
    </row>
    <row r="412" spans="9:9" ht="15.75" customHeight="1" x14ac:dyDescent="0.25">
      <c r="I412" s="106"/>
    </row>
    <row r="413" spans="9:9" ht="15.75" customHeight="1" x14ac:dyDescent="0.25">
      <c r="I413" s="106"/>
    </row>
    <row r="414" spans="9:9" ht="15.75" customHeight="1" x14ac:dyDescent="0.25">
      <c r="I414" s="106"/>
    </row>
    <row r="415" spans="9:9" ht="15.75" customHeight="1" x14ac:dyDescent="0.25">
      <c r="I415" s="106"/>
    </row>
    <row r="416" spans="9:9" ht="15.75" customHeight="1" x14ac:dyDescent="0.25">
      <c r="I416" s="106"/>
    </row>
    <row r="417" spans="9:9" ht="15.75" customHeight="1" x14ac:dyDescent="0.25">
      <c r="I417" s="106"/>
    </row>
    <row r="418" spans="9:9" ht="15.75" customHeight="1" x14ac:dyDescent="0.25">
      <c r="I418" s="106"/>
    </row>
    <row r="419" spans="9:9" ht="15.75" customHeight="1" x14ac:dyDescent="0.25">
      <c r="I419" s="106"/>
    </row>
    <row r="420" spans="9:9" ht="15.75" customHeight="1" x14ac:dyDescent="0.25">
      <c r="I420" s="106"/>
    </row>
    <row r="421" spans="9:9" ht="15.75" customHeight="1" x14ac:dyDescent="0.25">
      <c r="I421" s="106"/>
    </row>
    <row r="422" spans="9:9" ht="15.75" customHeight="1" x14ac:dyDescent="0.25">
      <c r="I422" s="106"/>
    </row>
    <row r="423" spans="9:9" ht="15.75" customHeight="1" x14ac:dyDescent="0.25">
      <c r="I423" s="106"/>
    </row>
    <row r="424" spans="9:9" ht="15.75" customHeight="1" x14ac:dyDescent="0.25">
      <c r="I424" s="106"/>
    </row>
    <row r="425" spans="9:9" ht="15.75" customHeight="1" x14ac:dyDescent="0.25">
      <c r="I425" s="106"/>
    </row>
    <row r="426" spans="9:9" ht="15.75" customHeight="1" x14ac:dyDescent="0.25">
      <c r="I426" s="106"/>
    </row>
    <row r="427" spans="9:9" ht="15.75" customHeight="1" x14ac:dyDescent="0.25">
      <c r="I427" s="106"/>
    </row>
    <row r="428" spans="9:9" ht="15.75" customHeight="1" x14ac:dyDescent="0.25">
      <c r="I428" s="106"/>
    </row>
    <row r="429" spans="9:9" ht="15.75" customHeight="1" x14ac:dyDescent="0.25">
      <c r="I429" s="106"/>
    </row>
    <row r="430" spans="9:9" ht="15.75" customHeight="1" x14ac:dyDescent="0.25">
      <c r="I430" s="106"/>
    </row>
    <row r="431" spans="9:9" ht="15.75" customHeight="1" x14ac:dyDescent="0.25">
      <c r="I431" s="106"/>
    </row>
    <row r="432" spans="9:9" ht="15.75" customHeight="1" x14ac:dyDescent="0.25">
      <c r="I432" s="106"/>
    </row>
    <row r="433" spans="9:9" ht="15.75" customHeight="1" x14ac:dyDescent="0.25">
      <c r="I433" s="106"/>
    </row>
    <row r="434" spans="9:9" ht="15.75" customHeight="1" x14ac:dyDescent="0.25">
      <c r="I434" s="106"/>
    </row>
    <row r="435" spans="9:9" ht="15.75" customHeight="1" x14ac:dyDescent="0.25">
      <c r="I435" s="106"/>
    </row>
    <row r="436" spans="9:9" ht="15.75" customHeight="1" x14ac:dyDescent="0.25">
      <c r="I436" s="106"/>
    </row>
    <row r="437" spans="9:9" ht="15.75" customHeight="1" x14ac:dyDescent="0.25">
      <c r="I437" s="106"/>
    </row>
    <row r="438" spans="9:9" ht="15.75" customHeight="1" x14ac:dyDescent="0.25">
      <c r="I438" s="106"/>
    </row>
    <row r="439" spans="9:9" ht="15.75" customHeight="1" x14ac:dyDescent="0.25">
      <c r="I439" s="106"/>
    </row>
    <row r="440" spans="9:9" ht="15.75" customHeight="1" x14ac:dyDescent="0.25">
      <c r="I440" s="106"/>
    </row>
    <row r="441" spans="9:9" ht="15.75" customHeight="1" x14ac:dyDescent="0.25">
      <c r="I441" s="106"/>
    </row>
    <row r="442" spans="9:9" ht="15.75" customHeight="1" x14ac:dyDescent="0.25">
      <c r="I442" s="106"/>
    </row>
    <row r="443" spans="9:9" ht="15.75" customHeight="1" x14ac:dyDescent="0.25">
      <c r="I443" s="106"/>
    </row>
    <row r="444" spans="9:9" ht="15.75" customHeight="1" x14ac:dyDescent="0.25">
      <c r="I444" s="106"/>
    </row>
    <row r="445" spans="9:9" ht="15.75" customHeight="1" x14ac:dyDescent="0.25">
      <c r="I445" s="106"/>
    </row>
    <row r="446" spans="9:9" ht="15.75" customHeight="1" x14ac:dyDescent="0.25">
      <c r="I446" s="106"/>
    </row>
    <row r="447" spans="9:9" ht="15.75" customHeight="1" x14ac:dyDescent="0.25">
      <c r="I447" s="106"/>
    </row>
    <row r="448" spans="9:9" ht="15.75" customHeight="1" x14ac:dyDescent="0.25">
      <c r="I448" s="106"/>
    </row>
    <row r="449" spans="9:9" ht="15.75" customHeight="1" x14ac:dyDescent="0.25">
      <c r="I449" s="106"/>
    </row>
    <row r="450" spans="9:9" ht="15.75" customHeight="1" x14ac:dyDescent="0.25">
      <c r="I450" s="106"/>
    </row>
    <row r="451" spans="9:9" ht="15.75" customHeight="1" x14ac:dyDescent="0.25">
      <c r="I451" s="106"/>
    </row>
    <row r="452" spans="9:9" ht="15.75" customHeight="1" x14ac:dyDescent="0.25">
      <c r="I452" s="106"/>
    </row>
    <row r="453" spans="9:9" ht="15.75" customHeight="1" x14ac:dyDescent="0.25">
      <c r="I453" s="106"/>
    </row>
    <row r="454" spans="9:9" ht="15.75" customHeight="1" x14ac:dyDescent="0.25">
      <c r="I454" s="106"/>
    </row>
    <row r="455" spans="9:9" ht="15.75" customHeight="1" x14ac:dyDescent="0.25">
      <c r="I455" s="106"/>
    </row>
    <row r="456" spans="9:9" ht="15.75" customHeight="1" x14ac:dyDescent="0.25">
      <c r="I456" s="106"/>
    </row>
    <row r="457" spans="9:9" ht="15.75" customHeight="1" x14ac:dyDescent="0.25">
      <c r="I457" s="106"/>
    </row>
    <row r="458" spans="9:9" ht="15.75" customHeight="1" x14ac:dyDescent="0.25">
      <c r="I458" s="106"/>
    </row>
    <row r="459" spans="9:9" ht="15.75" customHeight="1" x14ac:dyDescent="0.25">
      <c r="I459" s="106"/>
    </row>
    <row r="460" spans="9:9" ht="15.75" customHeight="1" x14ac:dyDescent="0.25">
      <c r="I460" s="106"/>
    </row>
    <row r="461" spans="9:9" ht="15.75" customHeight="1" x14ac:dyDescent="0.25">
      <c r="I461" s="106"/>
    </row>
    <row r="462" spans="9:9" ht="15.75" customHeight="1" x14ac:dyDescent="0.25">
      <c r="I462" s="106"/>
    </row>
    <row r="463" spans="9:9" ht="15.75" customHeight="1" x14ac:dyDescent="0.25">
      <c r="I463" s="106"/>
    </row>
    <row r="464" spans="9:9" ht="15.75" customHeight="1" x14ac:dyDescent="0.25">
      <c r="I464" s="106"/>
    </row>
    <row r="465" spans="9:9" ht="15.75" customHeight="1" x14ac:dyDescent="0.25">
      <c r="I465" s="106"/>
    </row>
    <row r="466" spans="9:9" ht="15.75" customHeight="1" x14ac:dyDescent="0.25">
      <c r="I466" s="106"/>
    </row>
    <row r="467" spans="9:9" ht="15.75" customHeight="1" x14ac:dyDescent="0.25">
      <c r="I467" s="106"/>
    </row>
    <row r="468" spans="9:9" ht="15.75" customHeight="1" x14ac:dyDescent="0.25">
      <c r="I468" s="106"/>
    </row>
    <row r="469" spans="9:9" ht="15.75" customHeight="1" x14ac:dyDescent="0.25">
      <c r="I469" s="106"/>
    </row>
    <row r="470" spans="9:9" ht="15.75" customHeight="1" x14ac:dyDescent="0.25">
      <c r="I470" s="106"/>
    </row>
    <row r="471" spans="9:9" ht="15.75" customHeight="1" x14ac:dyDescent="0.25">
      <c r="I471" s="106"/>
    </row>
    <row r="472" spans="9:9" ht="15.75" customHeight="1" x14ac:dyDescent="0.25">
      <c r="I472" s="106"/>
    </row>
    <row r="473" spans="9:9" ht="15.75" customHeight="1" x14ac:dyDescent="0.25">
      <c r="I473" s="106"/>
    </row>
    <row r="474" spans="9:9" ht="15.75" customHeight="1" x14ac:dyDescent="0.25">
      <c r="I474" s="106"/>
    </row>
    <row r="475" spans="9:9" ht="15.75" customHeight="1" x14ac:dyDescent="0.25">
      <c r="I475" s="106"/>
    </row>
    <row r="476" spans="9:9" ht="15.75" customHeight="1" x14ac:dyDescent="0.25">
      <c r="I476" s="106"/>
    </row>
    <row r="477" spans="9:9" ht="15.75" customHeight="1" x14ac:dyDescent="0.25">
      <c r="I477" s="106"/>
    </row>
    <row r="478" spans="9:9" ht="15.75" customHeight="1" x14ac:dyDescent="0.25">
      <c r="I478" s="106"/>
    </row>
    <row r="479" spans="9:9" ht="15.75" customHeight="1" x14ac:dyDescent="0.25">
      <c r="I479" s="106"/>
    </row>
    <row r="480" spans="9:9" ht="15.75" customHeight="1" x14ac:dyDescent="0.25">
      <c r="I480" s="106"/>
    </row>
    <row r="481" spans="9:9" ht="15.75" customHeight="1" x14ac:dyDescent="0.25">
      <c r="I481" s="106"/>
    </row>
    <row r="482" spans="9:9" ht="15.75" customHeight="1" x14ac:dyDescent="0.25">
      <c r="I482" s="106"/>
    </row>
    <row r="483" spans="9:9" ht="15.75" customHeight="1" x14ac:dyDescent="0.25">
      <c r="I483" s="106"/>
    </row>
    <row r="484" spans="9:9" ht="15.75" customHeight="1" x14ac:dyDescent="0.25">
      <c r="I484" s="106"/>
    </row>
    <row r="485" spans="9:9" ht="15.75" customHeight="1" x14ac:dyDescent="0.25">
      <c r="I485" s="106"/>
    </row>
    <row r="486" spans="9:9" ht="15.75" customHeight="1" x14ac:dyDescent="0.25">
      <c r="I486" s="106"/>
    </row>
    <row r="487" spans="9:9" ht="15.75" customHeight="1" x14ac:dyDescent="0.25">
      <c r="I487" s="106"/>
    </row>
    <row r="488" spans="9:9" ht="15.75" customHeight="1" x14ac:dyDescent="0.25">
      <c r="I488" s="106"/>
    </row>
    <row r="489" spans="9:9" ht="15.75" customHeight="1" x14ac:dyDescent="0.25">
      <c r="I489" s="106"/>
    </row>
    <row r="490" spans="9:9" ht="15.75" customHeight="1" x14ac:dyDescent="0.25">
      <c r="I490" s="106"/>
    </row>
    <row r="491" spans="9:9" ht="15.75" customHeight="1" x14ac:dyDescent="0.25">
      <c r="I491" s="106"/>
    </row>
    <row r="492" spans="9:9" ht="15.75" customHeight="1" x14ac:dyDescent="0.25">
      <c r="I492" s="106"/>
    </row>
    <row r="493" spans="9:9" ht="15.75" customHeight="1" x14ac:dyDescent="0.25">
      <c r="I493" s="106"/>
    </row>
    <row r="494" spans="9:9" ht="15.75" customHeight="1" x14ac:dyDescent="0.25">
      <c r="I494" s="106"/>
    </row>
    <row r="495" spans="9:9" ht="15.75" customHeight="1" x14ac:dyDescent="0.25">
      <c r="I495" s="106"/>
    </row>
    <row r="496" spans="9:9" ht="15.75" customHeight="1" x14ac:dyDescent="0.25">
      <c r="I496" s="106"/>
    </row>
    <row r="497" spans="9:9" ht="15.75" customHeight="1" x14ac:dyDescent="0.25">
      <c r="I497" s="106"/>
    </row>
    <row r="498" spans="9:9" ht="15.75" customHeight="1" x14ac:dyDescent="0.25">
      <c r="I498" s="106"/>
    </row>
    <row r="499" spans="9:9" ht="15.75" customHeight="1" x14ac:dyDescent="0.25">
      <c r="I499" s="106"/>
    </row>
    <row r="500" spans="9:9" ht="15.75" customHeight="1" x14ac:dyDescent="0.25">
      <c r="I500" s="106"/>
    </row>
    <row r="501" spans="9:9" ht="15.75" customHeight="1" x14ac:dyDescent="0.25">
      <c r="I501" s="106"/>
    </row>
    <row r="502" spans="9:9" ht="15.75" customHeight="1" x14ac:dyDescent="0.25">
      <c r="I502" s="106"/>
    </row>
    <row r="503" spans="9:9" ht="15.75" customHeight="1" x14ac:dyDescent="0.25">
      <c r="I503" s="106"/>
    </row>
    <row r="504" spans="9:9" ht="15.75" customHeight="1" x14ac:dyDescent="0.25">
      <c r="I504" s="106"/>
    </row>
    <row r="505" spans="9:9" ht="15.75" customHeight="1" x14ac:dyDescent="0.25">
      <c r="I505" s="106"/>
    </row>
    <row r="506" spans="9:9" ht="15.75" customHeight="1" x14ac:dyDescent="0.25">
      <c r="I506" s="106"/>
    </row>
    <row r="507" spans="9:9" ht="15.75" customHeight="1" x14ac:dyDescent="0.25">
      <c r="I507" s="106"/>
    </row>
    <row r="508" spans="9:9" ht="15.75" customHeight="1" x14ac:dyDescent="0.25">
      <c r="I508" s="106"/>
    </row>
    <row r="509" spans="9:9" ht="15.75" customHeight="1" x14ac:dyDescent="0.25">
      <c r="I509" s="106"/>
    </row>
    <row r="510" spans="9:9" ht="15.75" customHeight="1" x14ac:dyDescent="0.25">
      <c r="I510" s="106"/>
    </row>
    <row r="511" spans="9:9" ht="15.75" customHeight="1" x14ac:dyDescent="0.25">
      <c r="I511" s="106"/>
    </row>
    <row r="512" spans="9:9" ht="15.75" customHeight="1" x14ac:dyDescent="0.25">
      <c r="I512" s="106"/>
    </row>
    <row r="513" spans="9:9" ht="15.75" customHeight="1" x14ac:dyDescent="0.25">
      <c r="I513" s="106"/>
    </row>
    <row r="514" spans="9:9" ht="15.75" customHeight="1" x14ac:dyDescent="0.25">
      <c r="I514" s="106"/>
    </row>
    <row r="515" spans="9:9" ht="15.75" customHeight="1" x14ac:dyDescent="0.25">
      <c r="I515" s="106"/>
    </row>
    <row r="516" spans="9:9" ht="15.75" customHeight="1" x14ac:dyDescent="0.25">
      <c r="I516" s="106"/>
    </row>
    <row r="517" spans="9:9" ht="15.75" customHeight="1" x14ac:dyDescent="0.25">
      <c r="I517" s="106"/>
    </row>
    <row r="518" spans="9:9" ht="15.75" customHeight="1" x14ac:dyDescent="0.25">
      <c r="I518" s="106"/>
    </row>
    <row r="519" spans="9:9" ht="15.75" customHeight="1" x14ac:dyDescent="0.25">
      <c r="I519" s="106"/>
    </row>
    <row r="520" spans="9:9" ht="15.75" customHeight="1" x14ac:dyDescent="0.25">
      <c r="I520" s="106"/>
    </row>
    <row r="521" spans="9:9" ht="15.75" customHeight="1" x14ac:dyDescent="0.25">
      <c r="I521" s="106"/>
    </row>
    <row r="522" spans="9:9" ht="15.75" customHeight="1" x14ac:dyDescent="0.25">
      <c r="I522" s="106"/>
    </row>
    <row r="523" spans="9:9" ht="15.75" customHeight="1" x14ac:dyDescent="0.25">
      <c r="I523" s="106"/>
    </row>
    <row r="524" spans="9:9" ht="15.75" customHeight="1" x14ac:dyDescent="0.25">
      <c r="I524" s="106"/>
    </row>
    <row r="525" spans="9:9" ht="15.75" customHeight="1" x14ac:dyDescent="0.25">
      <c r="I525" s="106"/>
    </row>
    <row r="526" spans="9:9" ht="15.75" customHeight="1" x14ac:dyDescent="0.25">
      <c r="I526" s="106"/>
    </row>
    <row r="527" spans="9:9" ht="15.75" customHeight="1" x14ac:dyDescent="0.25">
      <c r="I527" s="106"/>
    </row>
    <row r="528" spans="9:9" ht="15.75" customHeight="1" x14ac:dyDescent="0.25">
      <c r="I528" s="106"/>
    </row>
    <row r="529" spans="9:9" ht="15.75" customHeight="1" x14ac:dyDescent="0.25">
      <c r="I529" s="106"/>
    </row>
    <row r="530" spans="9:9" ht="15.75" customHeight="1" x14ac:dyDescent="0.25">
      <c r="I530" s="106"/>
    </row>
    <row r="531" spans="9:9" ht="15.75" customHeight="1" x14ac:dyDescent="0.25">
      <c r="I531" s="106"/>
    </row>
    <row r="532" spans="9:9" ht="15.75" customHeight="1" x14ac:dyDescent="0.25">
      <c r="I532" s="106"/>
    </row>
    <row r="533" spans="9:9" ht="15.75" customHeight="1" x14ac:dyDescent="0.25">
      <c r="I533" s="106"/>
    </row>
    <row r="534" spans="9:9" ht="15.75" customHeight="1" x14ac:dyDescent="0.25">
      <c r="I534" s="106"/>
    </row>
    <row r="535" spans="9:9" ht="15.75" customHeight="1" x14ac:dyDescent="0.25">
      <c r="I535" s="106"/>
    </row>
    <row r="536" spans="9:9" ht="15.75" customHeight="1" x14ac:dyDescent="0.25">
      <c r="I536" s="106"/>
    </row>
    <row r="537" spans="9:9" ht="15.75" customHeight="1" x14ac:dyDescent="0.25">
      <c r="I537" s="106"/>
    </row>
    <row r="538" spans="9:9" ht="15.75" customHeight="1" x14ac:dyDescent="0.25">
      <c r="I538" s="106"/>
    </row>
    <row r="539" spans="9:9" ht="15.75" customHeight="1" x14ac:dyDescent="0.25">
      <c r="I539" s="106"/>
    </row>
    <row r="540" spans="9:9" ht="15.75" customHeight="1" x14ac:dyDescent="0.25">
      <c r="I540" s="106"/>
    </row>
    <row r="541" spans="9:9" ht="15.75" customHeight="1" x14ac:dyDescent="0.25">
      <c r="I541" s="106"/>
    </row>
    <row r="542" spans="9:9" ht="15.75" customHeight="1" x14ac:dyDescent="0.25">
      <c r="I542" s="106"/>
    </row>
    <row r="543" spans="9:9" ht="15.75" customHeight="1" x14ac:dyDescent="0.25">
      <c r="I543" s="106"/>
    </row>
    <row r="544" spans="9:9" ht="15.75" customHeight="1" x14ac:dyDescent="0.25">
      <c r="I544" s="106"/>
    </row>
    <row r="545" spans="9:9" ht="15.75" customHeight="1" x14ac:dyDescent="0.25">
      <c r="I545" s="106"/>
    </row>
    <row r="546" spans="9:9" ht="15.75" customHeight="1" x14ac:dyDescent="0.25">
      <c r="I546" s="106"/>
    </row>
    <row r="547" spans="9:9" ht="15.75" customHeight="1" x14ac:dyDescent="0.25">
      <c r="I547" s="106"/>
    </row>
    <row r="548" spans="9:9" ht="15.75" customHeight="1" x14ac:dyDescent="0.25">
      <c r="I548" s="106"/>
    </row>
    <row r="549" spans="9:9" ht="15.75" customHeight="1" x14ac:dyDescent="0.25">
      <c r="I549" s="106"/>
    </row>
    <row r="550" spans="9:9" ht="15.75" customHeight="1" x14ac:dyDescent="0.25">
      <c r="I550" s="106"/>
    </row>
    <row r="551" spans="9:9" ht="15.75" customHeight="1" x14ac:dyDescent="0.25">
      <c r="I551" s="106"/>
    </row>
    <row r="552" spans="9:9" ht="15.75" customHeight="1" x14ac:dyDescent="0.25">
      <c r="I552" s="106"/>
    </row>
    <row r="553" spans="9:9" ht="15.75" customHeight="1" x14ac:dyDescent="0.25">
      <c r="I553" s="106"/>
    </row>
    <row r="554" spans="9:9" ht="15.75" customHeight="1" x14ac:dyDescent="0.25">
      <c r="I554" s="106"/>
    </row>
    <row r="555" spans="9:9" ht="15.75" customHeight="1" x14ac:dyDescent="0.25">
      <c r="I555" s="106"/>
    </row>
    <row r="556" spans="9:9" ht="15.75" customHeight="1" x14ac:dyDescent="0.25">
      <c r="I556" s="106"/>
    </row>
    <row r="557" spans="9:9" ht="15.75" customHeight="1" x14ac:dyDescent="0.25">
      <c r="I557" s="106"/>
    </row>
    <row r="558" spans="9:9" ht="15.75" customHeight="1" x14ac:dyDescent="0.25">
      <c r="I558" s="106"/>
    </row>
    <row r="559" spans="9:9" ht="15.75" customHeight="1" x14ac:dyDescent="0.25">
      <c r="I559" s="106"/>
    </row>
    <row r="560" spans="9:9" ht="15.75" customHeight="1" x14ac:dyDescent="0.25">
      <c r="I560" s="106"/>
    </row>
    <row r="561" spans="9:9" ht="15.75" customHeight="1" x14ac:dyDescent="0.25">
      <c r="I561" s="106"/>
    </row>
    <row r="562" spans="9:9" ht="15.75" customHeight="1" x14ac:dyDescent="0.25">
      <c r="I562" s="106"/>
    </row>
    <row r="563" spans="9:9" ht="15.75" customHeight="1" x14ac:dyDescent="0.25">
      <c r="I563" s="106"/>
    </row>
    <row r="564" spans="9:9" ht="15.75" customHeight="1" x14ac:dyDescent="0.25">
      <c r="I564" s="106"/>
    </row>
    <row r="565" spans="9:9" ht="15.75" customHeight="1" x14ac:dyDescent="0.25">
      <c r="I565" s="106"/>
    </row>
    <row r="566" spans="9:9" ht="15.75" customHeight="1" x14ac:dyDescent="0.25">
      <c r="I566" s="106"/>
    </row>
    <row r="567" spans="9:9" ht="15.75" customHeight="1" x14ac:dyDescent="0.25">
      <c r="I567" s="106"/>
    </row>
    <row r="568" spans="9:9" ht="15.75" customHeight="1" x14ac:dyDescent="0.25">
      <c r="I568" s="106"/>
    </row>
    <row r="569" spans="9:9" ht="15.75" customHeight="1" x14ac:dyDescent="0.25">
      <c r="I569" s="106"/>
    </row>
    <row r="570" spans="9:9" ht="15.75" customHeight="1" x14ac:dyDescent="0.25">
      <c r="I570" s="106"/>
    </row>
    <row r="571" spans="9:9" ht="15.75" customHeight="1" x14ac:dyDescent="0.25">
      <c r="I571" s="106"/>
    </row>
    <row r="572" spans="9:9" ht="15.75" customHeight="1" x14ac:dyDescent="0.25">
      <c r="I572" s="106"/>
    </row>
    <row r="573" spans="9:9" ht="15.75" customHeight="1" x14ac:dyDescent="0.25">
      <c r="I573" s="106"/>
    </row>
    <row r="574" spans="9:9" ht="15.75" customHeight="1" x14ac:dyDescent="0.25">
      <c r="I574" s="106"/>
    </row>
    <row r="575" spans="9:9" ht="15.75" customHeight="1" x14ac:dyDescent="0.25">
      <c r="I575" s="106"/>
    </row>
    <row r="576" spans="9:9" ht="15.75" customHeight="1" x14ac:dyDescent="0.25">
      <c r="I576" s="106"/>
    </row>
    <row r="577" spans="9:9" ht="15.75" customHeight="1" x14ac:dyDescent="0.25">
      <c r="I577" s="106"/>
    </row>
    <row r="578" spans="9:9" ht="15.75" customHeight="1" x14ac:dyDescent="0.25">
      <c r="I578" s="106"/>
    </row>
    <row r="579" spans="9:9" ht="15.75" customHeight="1" x14ac:dyDescent="0.25">
      <c r="I579" s="106"/>
    </row>
    <row r="580" spans="9:9" ht="15.75" customHeight="1" x14ac:dyDescent="0.25">
      <c r="I580" s="106"/>
    </row>
    <row r="581" spans="9:9" ht="15.75" customHeight="1" x14ac:dyDescent="0.25">
      <c r="I581" s="106"/>
    </row>
    <row r="582" spans="9:9" ht="15.75" customHeight="1" x14ac:dyDescent="0.25">
      <c r="I582" s="106"/>
    </row>
    <row r="583" spans="9:9" ht="15.75" customHeight="1" x14ac:dyDescent="0.25">
      <c r="I583" s="106"/>
    </row>
    <row r="584" spans="9:9" ht="15.75" customHeight="1" x14ac:dyDescent="0.25">
      <c r="I584" s="106"/>
    </row>
    <row r="585" spans="9:9" ht="15.75" customHeight="1" x14ac:dyDescent="0.25">
      <c r="I585" s="106"/>
    </row>
    <row r="586" spans="9:9" ht="15.75" customHeight="1" x14ac:dyDescent="0.25">
      <c r="I586" s="106"/>
    </row>
    <row r="587" spans="9:9" ht="15.75" customHeight="1" x14ac:dyDescent="0.25">
      <c r="I587" s="106"/>
    </row>
    <row r="588" spans="9:9" ht="15.75" customHeight="1" x14ac:dyDescent="0.25">
      <c r="I588" s="106"/>
    </row>
    <row r="589" spans="9:9" ht="15.75" customHeight="1" x14ac:dyDescent="0.25">
      <c r="I589" s="106"/>
    </row>
    <row r="590" spans="9:9" ht="15.75" customHeight="1" x14ac:dyDescent="0.25">
      <c r="I590" s="106"/>
    </row>
    <row r="591" spans="9:9" ht="15.75" customHeight="1" x14ac:dyDescent="0.25">
      <c r="I591" s="106"/>
    </row>
    <row r="592" spans="9:9" ht="15.75" customHeight="1" x14ac:dyDescent="0.25">
      <c r="I592" s="106"/>
    </row>
    <row r="593" spans="9:9" ht="15.75" customHeight="1" x14ac:dyDescent="0.25">
      <c r="I593" s="106"/>
    </row>
    <row r="594" spans="9:9" ht="15.75" customHeight="1" x14ac:dyDescent="0.25">
      <c r="I594" s="106"/>
    </row>
    <row r="595" spans="9:9" ht="15.75" customHeight="1" x14ac:dyDescent="0.25">
      <c r="I595" s="106"/>
    </row>
    <row r="596" spans="9:9" ht="15.75" customHeight="1" x14ac:dyDescent="0.25">
      <c r="I596" s="106"/>
    </row>
    <row r="597" spans="9:9" ht="15.75" customHeight="1" x14ac:dyDescent="0.25">
      <c r="I597" s="106"/>
    </row>
    <row r="598" spans="9:9" ht="15.75" customHeight="1" x14ac:dyDescent="0.25">
      <c r="I598" s="106"/>
    </row>
    <row r="599" spans="9:9" ht="15.75" customHeight="1" x14ac:dyDescent="0.25">
      <c r="I599" s="106"/>
    </row>
    <row r="600" spans="9:9" ht="15.75" customHeight="1" x14ac:dyDescent="0.25">
      <c r="I600" s="106"/>
    </row>
    <row r="601" spans="9:9" ht="15.75" customHeight="1" x14ac:dyDescent="0.25">
      <c r="I601" s="106"/>
    </row>
    <row r="602" spans="9:9" ht="15.75" customHeight="1" x14ac:dyDescent="0.25">
      <c r="I602" s="106"/>
    </row>
    <row r="603" spans="9:9" ht="15.75" customHeight="1" x14ac:dyDescent="0.25">
      <c r="I603" s="106"/>
    </row>
    <row r="604" spans="9:9" ht="15.75" customHeight="1" x14ac:dyDescent="0.25">
      <c r="I604" s="106"/>
    </row>
    <row r="605" spans="9:9" ht="15.75" customHeight="1" x14ac:dyDescent="0.25">
      <c r="I605" s="106"/>
    </row>
    <row r="606" spans="9:9" ht="15.75" customHeight="1" x14ac:dyDescent="0.25">
      <c r="I606" s="106"/>
    </row>
    <row r="607" spans="9:9" ht="15.75" customHeight="1" x14ac:dyDescent="0.25">
      <c r="I607" s="106"/>
    </row>
    <row r="608" spans="9:9" ht="15.75" customHeight="1" x14ac:dyDescent="0.25">
      <c r="I608" s="106"/>
    </row>
    <row r="609" spans="9:9" ht="15.75" customHeight="1" x14ac:dyDescent="0.25">
      <c r="I609" s="106"/>
    </row>
    <row r="610" spans="9:9" ht="15.75" customHeight="1" x14ac:dyDescent="0.25">
      <c r="I610" s="106"/>
    </row>
    <row r="611" spans="9:9" ht="15.75" customHeight="1" x14ac:dyDescent="0.25">
      <c r="I611" s="106"/>
    </row>
    <row r="612" spans="9:9" ht="15.75" customHeight="1" x14ac:dyDescent="0.25">
      <c r="I612" s="106"/>
    </row>
    <row r="613" spans="9:9" ht="15.75" customHeight="1" x14ac:dyDescent="0.25">
      <c r="I613" s="106"/>
    </row>
    <row r="614" spans="9:9" ht="15.75" customHeight="1" x14ac:dyDescent="0.25">
      <c r="I614" s="106"/>
    </row>
    <row r="615" spans="9:9" ht="15.75" customHeight="1" x14ac:dyDescent="0.25">
      <c r="I615" s="106"/>
    </row>
    <row r="616" spans="9:9" ht="15.75" customHeight="1" x14ac:dyDescent="0.25">
      <c r="I616" s="106"/>
    </row>
    <row r="617" spans="9:9" ht="15.75" customHeight="1" x14ac:dyDescent="0.25">
      <c r="I617" s="106"/>
    </row>
    <row r="618" spans="9:9" ht="15.75" customHeight="1" x14ac:dyDescent="0.25">
      <c r="I618" s="106"/>
    </row>
    <row r="619" spans="9:9" ht="15.75" customHeight="1" x14ac:dyDescent="0.25">
      <c r="I619" s="106"/>
    </row>
    <row r="620" spans="9:9" ht="15.75" customHeight="1" x14ac:dyDescent="0.25">
      <c r="I620" s="106"/>
    </row>
    <row r="621" spans="9:9" ht="15.75" customHeight="1" x14ac:dyDescent="0.25">
      <c r="I621" s="106"/>
    </row>
    <row r="622" spans="9:9" ht="15.75" customHeight="1" x14ac:dyDescent="0.25">
      <c r="I622" s="106"/>
    </row>
    <row r="623" spans="9:9" ht="15.75" customHeight="1" x14ac:dyDescent="0.25">
      <c r="I623" s="106"/>
    </row>
    <row r="624" spans="9:9" ht="15.75" customHeight="1" x14ac:dyDescent="0.25">
      <c r="I624" s="106"/>
    </row>
    <row r="625" spans="9:9" ht="15.75" customHeight="1" x14ac:dyDescent="0.25">
      <c r="I625" s="106"/>
    </row>
    <row r="626" spans="9:9" ht="15.75" customHeight="1" x14ac:dyDescent="0.25">
      <c r="I626" s="106"/>
    </row>
    <row r="627" spans="9:9" ht="15.75" customHeight="1" x14ac:dyDescent="0.25">
      <c r="I627" s="106"/>
    </row>
    <row r="628" spans="9:9" ht="15.75" customHeight="1" x14ac:dyDescent="0.25">
      <c r="I628" s="106"/>
    </row>
    <row r="629" spans="9:9" ht="15.75" customHeight="1" x14ac:dyDescent="0.25">
      <c r="I629" s="106"/>
    </row>
    <row r="630" spans="9:9" ht="15.75" customHeight="1" x14ac:dyDescent="0.25">
      <c r="I630" s="106"/>
    </row>
    <row r="631" spans="9:9" ht="15.75" customHeight="1" x14ac:dyDescent="0.25">
      <c r="I631" s="106"/>
    </row>
    <row r="632" spans="9:9" ht="15.75" customHeight="1" x14ac:dyDescent="0.25">
      <c r="I632" s="106"/>
    </row>
    <row r="633" spans="9:9" ht="15.75" customHeight="1" x14ac:dyDescent="0.25">
      <c r="I633" s="106"/>
    </row>
    <row r="634" spans="9:9" ht="15.75" customHeight="1" x14ac:dyDescent="0.25">
      <c r="I634" s="106"/>
    </row>
    <row r="635" spans="9:9" ht="15.75" customHeight="1" x14ac:dyDescent="0.25">
      <c r="I635" s="106"/>
    </row>
    <row r="636" spans="9:9" ht="15.75" customHeight="1" x14ac:dyDescent="0.25">
      <c r="I636" s="106"/>
    </row>
    <row r="637" spans="9:9" ht="15.75" customHeight="1" x14ac:dyDescent="0.25">
      <c r="I637" s="106"/>
    </row>
    <row r="638" spans="9:9" ht="15.75" customHeight="1" x14ac:dyDescent="0.25">
      <c r="I638" s="106"/>
    </row>
    <row r="639" spans="9:9" ht="15.75" customHeight="1" x14ac:dyDescent="0.25">
      <c r="I639" s="106"/>
    </row>
    <row r="640" spans="9:9" ht="15.75" customHeight="1" x14ac:dyDescent="0.25">
      <c r="I640" s="106"/>
    </row>
    <row r="641" spans="9:9" ht="15.75" customHeight="1" x14ac:dyDescent="0.25">
      <c r="I641" s="106"/>
    </row>
    <row r="642" spans="9:9" ht="15.75" customHeight="1" x14ac:dyDescent="0.25">
      <c r="I642" s="106"/>
    </row>
    <row r="643" spans="9:9" ht="15.75" customHeight="1" x14ac:dyDescent="0.25">
      <c r="I643" s="106"/>
    </row>
    <row r="644" spans="9:9" ht="15.75" customHeight="1" x14ac:dyDescent="0.25">
      <c r="I644" s="106"/>
    </row>
    <row r="645" spans="9:9" ht="15.75" customHeight="1" x14ac:dyDescent="0.25">
      <c r="I645" s="106"/>
    </row>
    <row r="646" spans="9:9" ht="15.75" customHeight="1" x14ac:dyDescent="0.25">
      <c r="I646" s="106"/>
    </row>
    <row r="647" spans="9:9" ht="15.75" customHeight="1" x14ac:dyDescent="0.25">
      <c r="I647" s="106"/>
    </row>
    <row r="648" spans="9:9" ht="15.75" customHeight="1" x14ac:dyDescent="0.25">
      <c r="I648" s="106"/>
    </row>
    <row r="649" spans="9:9" ht="15.75" customHeight="1" x14ac:dyDescent="0.25">
      <c r="I649" s="106"/>
    </row>
    <row r="650" spans="9:9" ht="15.75" customHeight="1" x14ac:dyDescent="0.25">
      <c r="I650" s="106"/>
    </row>
    <row r="651" spans="9:9" ht="15.75" customHeight="1" x14ac:dyDescent="0.25">
      <c r="I651" s="106"/>
    </row>
    <row r="652" spans="9:9" ht="15.75" customHeight="1" x14ac:dyDescent="0.25">
      <c r="I652" s="106"/>
    </row>
    <row r="653" spans="9:9" ht="15.75" customHeight="1" x14ac:dyDescent="0.25">
      <c r="I653" s="106"/>
    </row>
    <row r="654" spans="9:9" ht="15.75" customHeight="1" x14ac:dyDescent="0.25">
      <c r="I654" s="106"/>
    </row>
    <row r="655" spans="9:9" ht="15.75" customHeight="1" x14ac:dyDescent="0.25">
      <c r="I655" s="106"/>
    </row>
    <row r="656" spans="9:9" ht="15.75" customHeight="1" x14ac:dyDescent="0.25">
      <c r="I656" s="106"/>
    </row>
    <row r="657" spans="9:9" ht="15.75" customHeight="1" x14ac:dyDescent="0.25">
      <c r="I657" s="106"/>
    </row>
    <row r="658" spans="9:9" ht="15.75" customHeight="1" x14ac:dyDescent="0.25">
      <c r="I658" s="106"/>
    </row>
    <row r="659" spans="9:9" ht="15.75" customHeight="1" x14ac:dyDescent="0.25">
      <c r="I659" s="106"/>
    </row>
    <row r="660" spans="9:9" ht="15.75" customHeight="1" x14ac:dyDescent="0.25">
      <c r="I660" s="106"/>
    </row>
    <row r="661" spans="9:9" ht="15.75" customHeight="1" x14ac:dyDescent="0.25">
      <c r="I661" s="106"/>
    </row>
    <row r="662" spans="9:9" ht="15.75" customHeight="1" x14ac:dyDescent="0.25">
      <c r="I662" s="106"/>
    </row>
    <row r="663" spans="9:9" ht="15.75" customHeight="1" x14ac:dyDescent="0.25">
      <c r="I663" s="106"/>
    </row>
    <row r="664" spans="9:9" ht="15.75" customHeight="1" x14ac:dyDescent="0.25">
      <c r="I664" s="106"/>
    </row>
    <row r="665" spans="9:9" ht="15.75" customHeight="1" x14ac:dyDescent="0.25">
      <c r="I665" s="106"/>
    </row>
    <row r="666" spans="9:9" ht="15.75" customHeight="1" x14ac:dyDescent="0.25">
      <c r="I666" s="106"/>
    </row>
    <row r="667" spans="9:9" ht="15.75" customHeight="1" x14ac:dyDescent="0.25">
      <c r="I667" s="106"/>
    </row>
    <row r="668" spans="9:9" ht="15.75" customHeight="1" x14ac:dyDescent="0.25">
      <c r="I668" s="106"/>
    </row>
    <row r="669" spans="9:9" ht="15.75" customHeight="1" x14ac:dyDescent="0.25">
      <c r="I669" s="106"/>
    </row>
    <row r="670" spans="9:9" ht="15.75" customHeight="1" x14ac:dyDescent="0.25">
      <c r="I670" s="106"/>
    </row>
    <row r="671" spans="9:9" ht="15.75" customHeight="1" x14ac:dyDescent="0.25">
      <c r="I671" s="106"/>
    </row>
    <row r="672" spans="9:9" ht="15.75" customHeight="1" x14ac:dyDescent="0.25">
      <c r="I672" s="106"/>
    </row>
    <row r="673" spans="9:9" ht="15.75" customHeight="1" x14ac:dyDescent="0.25">
      <c r="I673" s="106"/>
    </row>
    <row r="674" spans="9:9" ht="15.75" customHeight="1" x14ac:dyDescent="0.25">
      <c r="I674" s="106"/>
    </row>
    <row r="675" spans="9:9" ht="15.75" customHeight="1" x14ac:dyDescent="0.25">
      <c r="I675" s="106"/>
    </row>
    <row r="676" spans="9:9" ht="15.75" customHeight="1" x14ac:dyDescent="0.25">
      <c r="I676" s="106"/>
    </row>
    <row r="677" spans="9:9" ht="15.75" customHeight="1" x14ac:dyDescent="0.25">
      <c r="I677" s="106"/>
    </row>
    <row r="678" spans="9:9" ht="15.75" customHeight="1" x14ac:dyDescent="0.25">
      <c r="I678" s="106"/>
    </row>
    <row r="679" spans="9:9" ht="15.75" customHeight="1" x14ac:dyDescent="0.25">
      <c r="I679" s="106"/>
    </row>
    <row r="680" spans="9:9" ht="15.75" customHeight="1" x14ac:dyDescent="0.25">
      <c r="I680" s="106"/>
    </row>
    <row r="681" spans="9:9" ht="15.75" customHeight="1" x14ac:dyDescent="0.25">
      <c r="I681" s="106"/>
    </row>
    <row r="682" spans="9:9" ht="15.75" customHeight="1" x14ac:dyDescent="0.25">
      <c r="I682" s="106"/>
    </row>
    <row r="683" spans="9:9" ht="15.75" customHeight="1" x14ac:dyDescent="0.25">
      <c r="I683" s="106"/>
    </row>
    <row r="684" spans="9:9" ht="15.75" customHeight="1" x14ac:dyDescent="0.25">
      <c r="I684" s="106"/>
    </row>
    <row r="685" spans="9:9" ht="15.75" customHeight="1" x14ac:dyDescent="0.25">
      <c r="I685" s="106"/>
    </row>
    <row r="686" spans="9:9" ht="15.75" customHeight="1" x14ac:dyDescent="0.25">
      <c r="I686" s="106"/>
    </row>
    <row r="687" spans="9:9" ht="15.75" customHeight="1" x14ac:dyDescent="0.25">
      <c r="I687" s="106"/>
    </row>
    <row r="688" spans="9:9" ht="15.75" customHeight="1" x14ac:dyDescent="0.25">
      <c r="I688" s="106"/>
    </row>
    <row r="689" spans="9:9" ht="15.75" customHeight="1" x14ac:dyDescent="0.25">
      <c r="I689" s="106"/>
    </row>
    <row r="690" spans="9:9" ht="15.75" customHeight="1" x14ac:dyDescent="0.25">
      <c r="I690" s="106"/>
    </row>
    <row r="691" spans="9:9" ht="15.75" customHeight="1" x14ac:dyDescent="0.25">
      <c r="I691" s="106"/>
    </row>
    <row r="692" spans="9:9" ht="15.75" customHeight="1" x14ac:dyDescent="0.25">
      <c r="I692" s="106"/>
    </row>
    <row r="693" spans="9:9" ht="15.75" customHeight="1" x14ac:dyDescent="0.25">
      <c r="I693" s="106"/>
    </row>
    <row r="694" spans="9:9" ht="15.75" customHeight="1" x14ac:dyDescent="0.25">
      <c r="I694" s="106"/>
    </row>
    <row r="695" spans="9:9" ht="15.75" customHeight="1" x14ac:dyDescent="0.25">
      <c r="I695" s="106"/>
    </row>
    <row r="696" spans="9:9" ht="15.75" customHeight="1" x14ac:dyDescent="0.25">
      <c r="I696" s="106"/>
    </row>
    <row r="697" spans="9:9" ht="15.75" customHeight="1" x14ac:dyDescent="0.25">
      <c r="I697" s="106"/>
    </row>
    <row r="698" spans="9:9" ht="15.75" customHeight="1" x14ac:dyDescent="0.25">
      <c r="I698" s="106"/>
    </row>
    <row r="699" spans="9:9" ht="15.75" customHeight="1" x14ac:dyDescent="0.25">
      <c r="I699" s="106"/>
    </row>
    <row r="700" spans="9:9" ht="15.75" customHeight="1" x14ac:dyDescent="0.25">
      <c r="I700" s="106"/>
    </row>
    <row r="701" spans="9:9" ht="15.75" customHeight="1" x14ac:dyDescent="0.25">
      <c r="I701" s="106"/>
    </row>
    <row r="702" spans="9:9" ht="15.75" customHeight="1" x14ac:dyDescent="0.25">
      <c r="I702" s="106"/>
    </row>
    <row r="703" spans="9:9" ht="15.75" customHeight="1" x14ac:dyDescent="0.25">
      <c r="I703" s="106"/>
    </row>
    <row r="704" spans="9:9" ht="15.75" customHeight="1" x14ac:dyDescent="0.25">
      <c r="I704" s="106"/>
    </row>
    <row r="705" spans="9:9" ht="15.75" customHeight="1" x14ac:dyDescent="0.25">
      <c r="I705" s="106"/>
    </row>
    <row r="706" spans="9:9" ht="15.75" customHeight="1" x14ac:dyDescent="0.25">
      <c r="I706" s="106"/>
    </row>
    <row r="707" spans="9:9" ht="15.75" customHeight="1" x14ac:dyDescent="0.25">
      <c r="I707" s="106"/>
    </row>
    <row r="708" spans="9:9" ht="15.75" customHeight="1" x14ac:dyDescent="0.25">
      <c r="I708" s="106"/>
    </row>
    <row r="709" spans="9:9" ht="15.75" customHeight="1" x14ac:dyDescent="0.25">
      <c r="I709" s="106"/>
    </row>
    <row r="710" spans="9:9" ht="15.75" customHeight="1" x14ac:dyDescent="0.25">
      <c r="I710" s="106"/>
    </row>
    <row r="711" spans="9:9" ht="15.75" customHeight="1" x14ac:dyDescent="0.25">
      <c r="I711" s="106"/>
    </row>
    <row r="712" spans="9:9" ht="15.75" customHeight="1" x14ac:dyDescent="0.25">
      <c r="I712" s="106"/>
    </row>
    <row r="713" spans="9:9" ht="15.75" customHeight="1" x14ac:dyDescent="0.25">
      <c r="I713" s="106"/>
    </row>
    <row r="714" spans="9:9" ht="15.75" customHeight="1" x14ac:dyDescent="0.25">
      <c r="I714" s="106"/>
    </row>
    <row r="715" spans="9:9" ht="15.75" customHeight="1" x14ac:dyDescent="0.25">
      <c r="I715" s="106"/>
    </row>
    <row r="716" spans="9:9" ht="15.75" customHeight="1" x14ac:dyDescent="0.25">
      <c r="I716" s="106"/>
    </row>
    <row r="717" spans="9:9" ht="15.75" customHeight="1" x14ac:dyDescent="0.25">
      <c r="I717" s="106"/>
    </row>
    <row r="718" spans="9:9" ht="15.75" customHeight="1" x14ac:dyDescent="0.25">
      <c r="I718" s="106"/>
    </row>
    <row r="719" spans="9:9" ht="15.75" customHeight="1" x14ac:dyDescent="0.25">
      <c r="I719" s="106"/>
    </row>
    <row r="720" spans="9:9" ht="15.75" customHeight="1" x14ac:dyDescent="0.25">
      <c r="I720" s="106"/>
    </row>
    <row r="721" spans="9:9" ht="15.75" customHeight="1" x14ac:dyDescent="0.25">
      <c r="I721" s="106"/>
    </row>
    <row r="722" spans="9:9" ht="15.75" customHeight="1" x14ac:dyDescent="0.25">
      <c r="I722" s="106"/>
    </row>
    <row r="723" spans="9:9" ht="15.75" customHeight="1" x14ac:dyDescent="0.25">
      <c r="I723" s="106"/>
    </row>
    <row r="724" spans="9:9" ht="15.75" customHeight="1" x14ac:dyDescent="0.25">
      <c r="I724" s="106"/>
    </row>
    <row r="725" spans="9:9" ht="15.75" customHeight="1" x14ac:dyDescent="0.25">
      <c r="I725" s="106"/>
    </row>
    <row r="726" spans="9:9" ht="15.75" customHeight="1" x14ac:dyDescent="0.25">
      <c r="I726" s="106"/>
    </row>
    <row r="727" spans="9:9" ht="15.75" customHeight="1" x14ac:dyDescent="0.25">
      <c r="I727" s="106"/>
    </row>
    <row r="728" spans="9:9" ht="15.75" customHeight="1" x14ac:dyDescent="0.25">
      <c r="I728" s="106"/>
    </row>
    <row r="729" spans="9:9" ht="15.75" customHeight="1" x14ac:dyDescent="0.25">
      <c r="I729" s="106"/>
    </row>
    <row r="730" spans="9:9" ht="15.75" customHeight="1" x14ac:dyDescent="0.25">
      <c r="I730" s="106"/>
    </row>
    <row r="731" spans="9:9" ht="15.75" customHeight="1" x14ac:dyDescent="0.25">
      <c r="I731" s="106"/>
    </row>
    <row r="732" spans="9:9" ht="15.75" customHeight="1" x14ac:dyDescent="0.25">
      <c r="I732" s="106"/>
    </row>
    <row r="733" spans="9:9" ht="15.75" customHeight="1" x14ac:dyDescent="0.25">
      <c r="I733" s="106"/>
    </row>
    <row r="734" spans="9:9" ht="15.75" customHeight="1" x14ac:dyDescent="0.25">
      <c r="I734" s="106"/>
    </row>
    <row r="735" spans="9:9" ht="15.75" customHeight="1" x14ac:dyDescent="0.25">
      <c r="I735" s="106"/>
    </row>
    <row r="736" spans="9:9" ht="15.75" customHeight="1" x14ac:dyDescent="0.25">
      <c r="I736" s="106"/>
    </row>
    <row r="737" spans="9:9" ht="15.75" customHeight="1" x14ac:dyDescent="0.25">
      <c r="I737" s="106"/>
    </row>
    <row r="738" spans="9:9" ht="15.75" customHeight="1" x14ac:dyDescent="0.25">
      <c r="I738" s="106"/>
    </row>
    <row r="739" spans="9:9" ht="15.75" customHeight="1" x14ac:dyDescent="0.25">
      <c r="I739" s="106"/>
    </row>
    <row r="740" spans="9:9" ht="15.75" customHeight="1" x14ac:dyDescent="0.25">
      <c r="I740" s="106"/>
    </row>
    <row r="741" spans="9:9" ht="15.75" customHeight="1" x14ac:dyDescent="0.25">
      <c r="I741" s="106"/>
    </row>
    <row r="742" spans="9:9" ht="15.75" customHeight="1" x14ac:dyDescent="0.25">
      <c r="I742" s="106"/>
    </row>
    <row r="743" spans="9:9" ht="15.75" customHeight="1" x14ac:dyDescent="0.25">
      <c r="I743" s="106"/>
    </row>
    <row r="744" spans="9:9" ht="15.75" customHeight="1" x14ac:dyDescent="0.25">
      <c r="I744" s="106"/>
    </row>
    <row r="745" spans="9:9" ht="15.75" customHeight="1" x14ac:dyDescent="0.25">
      <c r="I745" s="106"/>
    </row>
    <row r="746" spans="9:9" ht="15.75" customHeight="1" x14ac:dyDescent="0.25">
      <c r="I746" s="106"/>
    </row>
    <row r="747" spans="9:9" ht="15.75" customHeight="1" x14ac:dyDescent="0.25">
      <c r="I747" s="106"/>
    </row>
    <row r="748" spans="9:9" ht="15.75" customHeight="1" x14ac:dyDescent="0.25">
      <c r="I748" s="106"/>
    </row>
    <row r="749" spans="9:9" ht="15.75" customHeight="1" x14ac:dyDescent="0.25">
      <c r="I749" s="106"/>
    </row>
    <row r="750" spans="9:9" ht="15.75" customHeight="1" x14ac:dyDescent="0.25">
      <c r="I750" s="106"/>
    </row>
    <row r="751" spans="9:9" ht="15.75" customHeight="1" x14ac:dyDescent="0.25">
      <c r="I751" s="106"/>
    </row>
    <row r="752" spans="9:9" ht="15.75" customHeight="1" x14ac:dyDescent="0.25">
      <c r="I752" s="106"/>
    </row>
    <row r="753" spans="9:9" ht="15.75" customHeight="1" x14ac:dyDescent="0.25">
      <c r="I753" s="106"/>
    </row>
    <row r="754" spans="9:9" ht="15.75" customHeight="1" x14ac:dyDescent="0.25">
      <c r="I754" s="106"/>
    </row>
    <row r="755" spans="9:9" ht="15.75" customHeight="1" x14ac:dyDescent="0.25">
      <c r="I755" s="106"/>
    </row>
    <row r="756" spans="9:9" ht="15.75" customHeight="1" x14ac:dyDescent="0.25">
      <c r="I756" s="106"/>
    </row>
    <row r="757" spans="9:9" ht="15.75" customHeight="1" x14ac:dyDescent="0.25">
      <c r="I757" s="106"/>
    </row>
    <row r="758" spans="9:9" ht="15.75" customHeight="1" x14ac:dyDescent="0.25">
      <c r="I758" s="106"/>
    </row>
    <row r="759" spans="9:9" ht="15.75" customHeight="1" x14ac:dyDescent="0.25">
      <c r="I759" s="106"/>
    </row>
    <row r="760" spans="9:9" ht="15.75" customHeight="1" x14ac:dyDescent="0.25">
      <c r="I760" s="106"/>
    </row>
    <row r="761" spans="9:9" ht="15.75" customHeight="1" x14ac:dyDescent="0.25">
      <c r="I761" s="106"/>
    </row>
    <row r="762" spans="9:9" ht="15.75" customHeight="1" x14ac:dyDescent="0.25">
      <c r="I762" s="106"/>
    </row>
    <row r="763" spans="9:9" ht="15.75" customHeight="1" x14ac:dyDescent="0.25">
      <c r="I763" s="106"/>
    </row>
    <row r="764" spans="9:9" ht="15.75" customHeight="1" x14ac:dyDescent="0.25">
      <c r="I764" s="106"/>
    </row>
    <row r="765" spans="9:9" ht="15.75" customHeight="1" x14ac:dyDescent="0.25">
      <c r="I765" s="106"/>
    </row>
    <row r="766" spans="9:9" ht="15.75" customHeight="1" x14ac:dyDescent="0.25">
      <c r="I766" s="106"/>
    </row>
    <row r="767" spans="9:9" ht="15.75" customHeight="1" x14ac:dyDescent="0.25">
      <c r="I767" s="106"/>
    </row>
    <row r="768" spans="9:9" ht="15.75" customHeight="1" x14ac:dyDescent="0.25">
      <c r="I768" s="106"/>
    </row>
    <row r="769" spans="9:9" ht="15.75" customHeight="1" x14ac:dyDescent="0.25">
      <c r="I769" s="106"/>
    </row>
    <row r="770" spans="9:9" ht="15.75" customHeight="1" x14ac:dyDescent="0.25">
      <c r="I770" s="106"/>
    </row>
    <row r="771" spans="9:9" ht="15.75" customHeight="1" x14ac:dyDescent="0.25">
      <c r="I771" s="106"/>
    </row>
    <row r="772" spans="9:9" ht="15.75" customHeight="1" x14ac:dyDescent="0.25">
      <c r="I772" s="106"/>
    </row>
    <row r="773" spans="9:9" ht="15.75" customHeight="1" x14ac:dyDescent="0.25">
      <c r="I773" s="106"/>
    </row>
    <row r="774" spans="9:9" ht="15.75" customHeight="1" x14ac:dyDescent="0.25">
      <c r="I774" s="106"/>
    </row>
    <row r="775" spans="9:9" ht="15.75" customHeight="1" x14ac:dyDescent="0.25">
      <c r="I775" s="106"/>
    </row>
    <row r="776" spans="9:9" ht="15.75" customHeight="1" x14ac:dyDescent="0.25">
      <c r="I776" s="106"/>
    </row>
    <row r="777" spans="9:9" ht="15.75" customHeight="1" x14ac:dyDescent="0.25">
      <c r="I777" s="106"/>
    </row>
    <row r="778" spans="9:9" ht="15.75" customHeight="1" x14ac:dyDescent="0.25">
      <c r="I778" s="106"/>
    </row>
    <row r="779" spans="9:9" ht="15.75" customHeight="1" x14ac:dyDescent="0.25">
      <c r="I779" s="106"/>
    </row>
    <row r="780" spans="9:9" ht="15.75" customHeight="1" x14ac:dyDescent="0.25">
      <c r="I780" s="106"/>
    </row>
    <row r="781" spans="9:9" ht="15.75" customHeight="1" x14ac:dyDescent="0.25">
      <c r="I781" s="106"/>
    </row>
    <row r="782" spans="9:9" ht="15.75" customHeight="1" x14ac:dyDescent="0.25">
      <c r="I782" s="106"/>
    </row>
    <row r="783" spans="9:9" ht="15.75" customHeight="1" x14ac:dyDescent="0.25">
      <c r="I783" s="106"/>
    </row>
    <row r="784" spans="9:9" ht="15.75" customHeight="1" x14ac:dyDescent="0.25">
      <c r="I784" s="106"/>
    </row>
    <row r="785" spans="9:9" ht="15.75" customHeight="1" x14ac:dyDescent="0.25">
      <c r="I785" s="106"/>
    </row>
    <row r="786" spans="9:9" ht="15.75" customHeight="1" x14ac:dyDescent="0.25">
      <c r="I786" s="106"/>
    </row>
    <row r="787" spans="9:9" ht="15.75" customHeight="1" x14ac:dyDescent="0.25">
      <c r="I787" s="106"/>
    </row>
    <row r="788" spans="9:9" ht="15.75" customHeight="1" x14ac:dyDescent="0.25">
      <c r="I788" s="106"/>
    </row>
    <row r="789" spans="9:9" ht="15.75" customHeight="1" x14ac:dyDescent="0.25">
      <c r="I789" s="106"/>
    </row>
    <row r="790" spans="9:9" ht="15.75" customHeight="1" x14ac:dyDescent="0.25">
      <c r="I790" s="106"/>
    </row>
    <row r="791" spans="9:9" ht="15.75" customHeight="1" x14ac:dyDescent="0.25">
      <c r="I791" s="106"/>
    </row>
    <row r="792" spans="9:9" ht="15.75" customHeight="1" x14ac:dyDescent="0.25">
      <c r="I792" s="106"/>
    </row>
    <row r="793" spans="9:9" ht="15.75" customHeight="1" x14ac:dyDescent="0.25">
      <c r="I793" s="106"/>
    </row>
    <row r="794" spans="9:9" ht="15.75" customHeight="1" x14ac:dyDescent="0.25">
      <c r="I794" s="106"/>
    </row>
    <row r="795" spans="9:9" ht="15.75" customHeight="1" x14ac:dyDescent="0.25">
      <c r="I795" s="106"/>
    </row>
    <row r="796" spans="9:9" ht="15.75" customHeight="1" x14ac:dyDescent="0.25">
      <c r="I796" s="106"/>
    </row>
    <row r="797" spans="9:9" ht="15.75" customHeight="1" x14ac:dyDescent="0.25">
      <c r="I797" s="106"/>
    </row>
    <row r="798" spans="9:9" ht="15.75" customHeight="1" x14ac:dyDescent="0.25">
      <c r="I798" s="106"/>
    </row>
    <row r="799" spans="9:9" ht="15.75" customHeight="1" x14ac:dyDescent="0.25">
      <c r="I799" s="106"/>
    </row>
    <row r="800" spans="9:9" ht="15.75" customHeight="1" x14ac:dyDescent="0.25">
      <c r="I800" s="106"/>
    </row>
    <row r="801" spans="9:9" ht="15.75" customHeight="1" x14ac:dyDescent="0.25">
      <c r="I801" s="106"/>
    </row>
    <row r="802" spans="9:9" ht="15.75" customHeight="1" x14ac:dyDescent="0.25">
      <c r="I802" s="106"/>
    </row>
    <row r="803" spans="9:9" ht="15.75" customHeight="1" x14ac:dyDescent="0.25">
      <c r="I803" s="106"/>
    </row>
    <row r="804" spans="9:9" ht="15.75" customHeight="1" x14ac:dyDescent="0.25">
      <c r="I804" s="106"/>
    </row>
    <row r="805" spans="9:9" ht="15.75" customHeight="1" x14ac:dyDescent="0.25">
      <c r="I805" s="106"/>
    </row>
    <row r="806" spans="9:9" ht="15.75" customHeight="1" x14ac:dyDescent="0.25">
      <c r="I806" s="106"/>
    </row>
    <row r="807" spans="9:9" ht="15.75" customHeight="1" x14ac:dyDescent="0.25">
      <c r="I807" s="106"/>
    </row>
    <row r="808" spans="9:9" ht="15.75" customHeight="1" x14ac:dyDescent="0.25">
      <c r="I808" s="106"/>
    </row>
    <row r="809" spans="9:9" ht="15.75" customHeight="1" x14ac:dyDescent="0.25">
      <c r="I809" s="106"/>
    </row>
    <row r="810" spans="9:9" ht="15.75" customHeight="1" x14ac:dyDescent="0.25">
      <c r="I810" s="106"/>
    </row>
    <row r="811" spans="9:9" ht="15.75" customHeight="1" x14ac:dyDescent="0.25">
      <c r="I811" s="106"/>
    </row>
    <row r="812" spans="9:9" ht="15.75" customHeight="1" x14ac:dyDescent="0.25">
      <c r="I812" s="106"/>
    </row>
    <row r="813" spans="9:9" ht="15.75" customHeight="1" x14ac:dyDescent="0.25">
      <c r="I813" s="106"/>
    </row>
    <row r="814" spans="9:9" ht="15.75" customHeight="1" x14ac:dyDescent="0.25">
      <c r="I814" s="106"/>
    </row>
    <row r="815" spans="9:9" ht="15.75" customHeight="1" x14ac:dyDescent="0.25">
      <c r="I815" s="106"/>
    </row>
    <row r="816" spans="9:9" ht="15.75" customHeight="1" x14ac:dyDescent="0.25">
      <c r="I816" s="106"/>
    </row>
    <row r="817" spans="9:9" ht="15.75" customHeight="1" x14ac:dyDescent="0.25">
      <c r="I817" s="106"/>
    </row>
    <row r="818" spans="9:9" ht="15.75" customHeight="1" x14ac:dyDescent="0.25">
      <c r="I818" s="106"/>
    </row>
    <row r="819" spans="9:9" ht="15.75" customHeight="1" x14ac:dyDescent="0.25">
      <c r="I819" s="106"/>
    </row>
    <row r="820" spans="9:9" ht="15.75" customHeight="1" x14ac:dyDescent="0.25">
      <c r="I820" s="106"/>
    </row>
    <row r="821" spans="9:9" ht="15.75" customHeight="1" x14ac:dyDescent="0.25">
      <c r="I821" s="106"/>
    </row>
    <row r="822" spans="9:9" ht="15.75" customHeight="1" x14ac:dyDescent="0.25">
      <c r="I822" s="106"/>
    </row>
    <row r="823" spans="9:9" ht="15.75" customHeight="1" x14ac:dyDescent="0.25">
      <c r="I823" s="106"/>
    </row>
    <row r="824" spans="9:9" ht="15.75" customHeight="1" x14ac:dyDescent="0.25">
      <c r="I824" s="106"/>
    </row>
    <row r="825" spans="9:9" ht="15.75" customHeight="1" x14ac:dyDescent="0.25">
      <c r="I825" s="106"/>
    </row>
    <row r="826" spans="9:9" ht="15.75" customHeight="1" x14ac:dyDescent="0.25">
      <c r="I826" s="106"/>
    </row>
    <row r="827" spans="9:9" ht="15.75" customHeight="1" x14ac:dyDescent="0.25">
      <c r="I827" s="106"/>
    </row>
    <row r="828" spans="9:9" ht="15.75" customHeight="1" x14ac:dyDescent="0.25">
      <c r="I828" s="106"/>
    </row>
    <row r="829" spans="9:9" ht="15.75" customHeight="1" x14ac:dyDescent="0.25">
      <c r="I829" s="106"/>
    </row>
    <row r="830" spans="9:9" ht="15.75" customHeight="1" x14ac:dyDescent="0.25">
      <c r="I830" s="106"/>
    </row>
    <row r="831" spans="9:9" ht="15.75" customHeight="1" x14ac:dyDescent="0.25">
      <c r="I831" s="106"/>
    </row>
    <row r="832" spans="9:9" ht="15.75" customHeight="1" x14ac:dyDescent="0.25">
      <c r="I832" s="106"/>
    </row>
    <row r="833" spans="9:9" ht="15.75" customHeight="1" x14ac:dyDescent="0.25">
      <c r="I833" s="106"/>
    </row>
    <row r="834" spans="9:9" ht="15.75" customHeight="1" x14ac:dyDescent="0.25">
      <c r="I834" s="106"/>
    </row>
    <row r="835" spans="9:9" ht="15.75" customHeight="1" x14ac:dyDescent="0.25">
      <c r="I835" s="106"/>
    </row>
    <row r="836" spans="9:9" ht="15.75" customHeight="1" x14ac:dyDescent="0.25">
      <c r="I836" s="106"/>
    </row>
    <row r="837" spans="9:9" ht="15.75" customHeight="1" x14ac:dyDescent="0.25">
      <c r="I837" s="106"/>
    </row>
    <row r="838" spans="9:9" ht="15.75" customHeight="1" x14ac:dyDescent="0.25">
      <c r="I838" s="106"/>
    </row>
    <row r="839" spans="9:9" ht="15.75" customHeight="1" x14ac:dyDescent="0.25">
      <c r="I839" s="106"/>
    </row>
    <row r="840" spans="9:9" ht="15.75" customHeight="1" x14ac:dyDescent="0.25">
      <c r="I840" s="106"/>
    </row>
    <row r="841" spans="9:9" ht="15.75" customHeight="1" x14ac:dyDescent="0.25">
      <c r="I841" s="106"/>
    </row>
    <row r="842" spans="9:9" ht="15.75" customHeight="1" x14ac:dyDescent="0.25">
      <c r="I842" s="106"/>
    </row>
    <row r="843" spans="9:9" ht="15.75" customHeight="1" x14ac:dyDescent="0.25">
      <c r="I843" s="106"/>
    </row>
    <row r="844" spans="9:9" ht="15.75" customHeight="1" x14ac:dyDescent="0.25">
      <c r="I844" s="106"/>
    </row>
    <row r="845" spans="9:9" ht="15.75" customHeight="1" x14ac:dyDescent="0.25">
      <c r="I845" s="106"/>
    </row>
    <row r="846" spans="9:9" ht="15.75" customHeight="1" x14ac:dyDescent="0.25">
      <c r="I846" s="106"/>
    </row>
    <row r="847" spans="9:9" ht="15.75" customHeight="1" x14ac:dyDescent="0.25">
      <c r="I847" s="106"/>
    </row>
    <row r="848" spans="9:9" ht="15.75" customHeight="1" x14ac:dyDescent="0.25">
      <c r="I848" s="106"/>
    </row>
    <row r="849" spans="9:9" ht="15.75" customHeight="1" x14ac:dyDescent="0.25">
      <c r="I849" s="106"/>
    </row>
    <row r="850" spans="9:9" ht="15.75" customHeight="1" x14ac:dyDescent="0.25">
      <c r="I850" s="106"/>
    </row>
    <row r="851" spans="9:9" ht="15.75" customHeight="1" x14ac:dyDescent="0.25">
      <c r="I851" s="106"/>
    </row>
    <row r="852" spans="9:9" ht="15.75" customHeight="1" x14ac:dyDescent="0.25">
      <c r="I852" s="106"/>
    </row>
    <row r="853" spans="9:9" ht="15.75" customHeight="1" x14ac:dyDescent="0.25">
      <c r="I853" s="106"/>
    </row>
    <row r="854" spans="9:9" ht="15.75" customHeight="1" x14ac:dyDescent="0.25">
      <c r="I854" s="106"/>
    </row>
    <row r="855" spans="9:9" ht="15.75" customHeight="1" x14ac:dyDescent="0.25">
      <c r="I855" s="106"/>
    </row>
    <row r="856" spans="9:9" ht="15.75" customHeight="1" x14ac:dyDescent="0.25">
      <c r="I856" s="106"/>
    </row>
    <row r="857" spans="9:9" ht="15.75" customHeight="1" x14ac:dyDescent="0.25">
      <c r="I857" s="106"/>
    </row>
    <row r="858" spans="9:9" ht="15.75" customHeight="1" x14ac:dyDescent="0.25">
      <c r="I858" s="106"/>
    </row>
    <row r="859" spans="9:9" ht="15.75" customHeight="1" x14ac:dyDescent="0.25">
      <c r="I859" s="106"/>
    </row>
    <row r="860" spans="9:9" ht="15.75" customHeight="1" x14ac:dyDescent="0.25">
      <c r="I860" s="106"/>
    </row>
    <row r="861" spans="9:9" ht="15.75" customHeight="1" x14ac:dyDescent="0.25">
      <c r="I861" s="106"/>
    </row>
    <row r="862" spans="9:9" ht="15.75" customHeight="1" x14ac:dyDescent="0.25">
      <c r="I862" s="106"/>
    </row>
    <row r="863" spans="9:9" ht="15.75" customHeight="1" x14ac:dyDescent="0.25">
      <c r="I863" s="106"/>
    </row>
    <row r="864" spans="9:9" ht="15.75" customHeight="1" x14ac:dyDescent="0.25">
      <c r="I864" s="106"/>
    </row>
    <row r="865" spans="9:9" ht="15.75" customHeight="1" x14ac:dyDescent="0.25">
      <c r="I865" s="106"/>
    </row>
    <row r="866" spans="9:9" ht="15.75" customHeight="1" x14ac:dyDescent="0.25">
      <c r="I866" s="106"/>
    </row>
    <row r="867" spans="9:9" ht="15.75" customHeight="1" x14ac:dyDescent="0.25">
      <c r="I867" s="106"/>
    </row>
    <row r="868" spans="9:9" ht="15.75" customHeight="1" x14ac:dyDescent="0.25">
      <c r="I868" s="106"/>
    </row>
    <row r="869" spans="9:9" ht="15.75" customHeight="1" x14ac:dyDescent="0.25">
      <c r="I869" s="106"/>
    </row>
    <row r="870" spans="9:9" ht="15.75" customHeight="1" x14ac:dyDescent="0.25">
      <c r="I870" s="106"/>
    </row>
    <row r="871" spans="9:9" ht="15.75" customHeight="1" x14ac:dyDescent="0.25">
      <c r="I871" s="106"/>
    </row>
    <row r="872" spans="9:9" ht="15.75" customHeight="1" x14ac:dyDescent="0.25">
      <c r="I872" s="106"/>
    </row>
    <row r="873" spans="9:9" ht="15.75" customHeight="1" x14ac:dyDescent="0.25">
      <c r="I873" s="106"/>
    </row>
    <row r="874" spans="9:9" ht="15.75" customHeight="1" x14ac:dyDescent="0.25">
      <c r="I874" s="106"/>
    </row>
    <row r="875" spans="9:9" ht="15.75" customHeight="1" x14ac:dyDescent="0.25">
      <c r="I875" s="106"/>
    </row>
    <row r="876" spans="9:9" ht="15.75" customHeight="1" x14ac:dyDescent="0.25">
      <c r="I876" s="106"/>
    </row>
    <row r="877" spans="9:9" ht="15.75" customHeight="1" x14ac:dyDescent="0.25">
      <c r="I877" s="106"/>
    </row>
    <row r="878" spans="9:9" ht="15.75" customHeight="1" x14ac:dyDescent="0.25">
      <c r="I878" s="106"/>
    </row>
    <row r="879" spans="9:9" ht="15.75" customHeight="1" x14ac:dyDescent="0.25">
      <c r="I879" s="106"/>
    </row>
    <row r="880" spans="9:9" ht="15.75" customHeight="1" x14ac:dyDescent="0.25">
      <c r="I880" s="106"/>
    </row>
    <row r="881" spans="9:9" ht="15.75" customHeight="1" x14ac:dyDescent="0.25">
      <c r="I881" s="106"/>
    </row>
    <row r="882" spans="9:9" ht="15.75" customHeight="1" x14ac:dyDescent="0.25">
      <c r="I882" s="106"/>
    </row>
    <row r="883" spans="9:9" ht="15.75" customHeight="1" x14ac:dyDescent="0.25">
      <c r="I883" s="106"/>
    </row>
    <row r="884" spans="9:9" ht="15.75" customHeight="1" x14ac:dyDescent="0.25">
      <c r="I884" s="106"/>
    </row>
    <row r="885" spans="9:9" ht="15.75" customHeight="1" x14ac:dyDescent="0.25">
      <c r="I885" s="106"/>
    </row>
    <row r="886" spans="9:9" ht="15.75" customHeight="1" x14ac:dyDescent="0.25">
      <c r="I886" s="106"/>
    </row>
    <row r="887" spans="9:9" ht="15.75" customHeight="1" x14ac:dyDescent="0.25">
      <c r="I887" s="106"/>
    </row>
    <row r="888" spans="9:9" ht="15.75" customHeight="1" x14ac:dyDescent="0.25">
      <c r="I888" s="106"/>
    </row>
    <row r="889" spans="9:9" ht="15.75" customHeight="1" x14ac:dyDescent="0.25">
      <c r="I889" s="106"/>
    </row>
    <row r="890" spans="9:9" ht="15.75" customHeight="1" x14ac:dyDescent="0.25">
      <c r="I890" s="106"/>
    </row>
    <row r="891" spans="9:9" ht="15.75" customHeight="1" x14ac:dyDescent="0.25">
      <c r="I891" s="106"/>
    </row>
    <row r="892" spans="9:9" ht="15.75" customHeight="1" x14ac:dyDescent="0.25">
      <c r="I892" s="106"/>
    </row>
    <row r="893" spans="9:9" ht="15.75" customHeight="1" x14ac:dyDescent="0.25">
      <c r="I893" s="106"/>
    </row>
    <row r="894" spans="9:9" ht="15.75" customHeight="1" x14ac:dyDescent="0.25">
      <c r="I894" s="106"/>
    </row>
    <row r="895" spans="9:9" ht="15.75" customHeight="1" x14ac:dyDescent="0.25">
      <c r="I895" s="106"/>
    </row>
    <row r="896" spans="9:9" ht="15.75" customHeight="1" x14ac:dyDescent="0.25">
      <c r="I896" s="106"/>
    </row>
    <row r="897" spans="9:9" ht="15.75" customHeight="1" x14ac:dyDescent="0.25">
      <c r="I897" s="106"/>
    </row>
    <row r="898" spans="9:9" ht="15.75" customHeight="1" x14ac:dyDescent="0.25">
      <c r="I898" s="106"/>
    </row>
    <row r="899" spans="9:9" ht="15.75" customHeight="1" x14ac:dyDescent="0.25">
      <c r="I899" s="106"/>
    </row>
    <row r="900" spans="9:9" ht="15.75" customHeight="1" x14ac:dyDescent="0.25">
      <c r="I900" s="106"/>
    </row>
    <row r="901" spans="9:9" ht="15.75" customHeight="1" x14ac:dyDescent="0.25">
      <c r="I901" s="106"/>
    </row>
    <row r="902" spans="9:9" ht="15.75" customHeight="1" x14ac:dyDescent="0.25">
      <c r="I902" s="106"/>
    </row>
    <row r="903" spans="9:9" ht="15.75" customHeight="1" x14ac:dyDescent="0.25">
      <c r="I903" s="106"/>
    </row>
    <row r="904" spans="9:9" ht="15.75" customHeight="1" x14ac:dyDescent="0.25">
      <c r="I904" s="106"/>
    </row>
    <row r="905" spans="9:9" ht="15.75" customHeight="1" x14ac:dyDescent="0.25">
      <c r="I905" s="106"/>
    </row>
    <row r="906" spans="9:9" ht="15.75" customHeight="1" x14ac:dyDescent="0.25">
      <c r="I906" s="106"/>
    </row>
    <row r="907" spans="9:9" ht="15.75" customHeight="1" x14ac:dyDescent="0.25">
      <c r="I907" s="106"/>
    </row>
    <row r="908" spans="9:9" ht="15.75" customHeight="1" x14ac:dyDescent="0.25">
      <c r="I908" s="106"/>
    </row>
    <row r="909" spans="9:9" ht="15.75" customHeight="1" x14ac:dyDescent="0.25">
      <c r="I909" s="106"/>
    </row>
    <row r="910" spans="9:9" ht="15.75" customHeight="1" x14ac:dyDescent="0.25">
      <c r="I910" s="106"/>
    </row>
    <row r="911" spans="9:9" ht="15.75" customHeight="1" x14ac:dyDescent="0.25">
      <c r="I911" s="106"/>
    </row>
    <row r="912" spans="9:9" ht="15.75" customHeight="1" x14ac:dyDescent="0.25">
      <c r="I912" s="106"/>
    </row>
    <row r="913" spans="9:9" ht="15.75" customHeight="1" x14ac:dyDescent="0.25">
      <c r="I913" s="106"/>
    </row>
    <row r="914" spans="9:9" ht="15.75" customHeight="1" x14ac:dyDescent="0.25">
      <c r="I914" s="106"/>
    </row>
    <row r="915" spans="9:9" ht="15.75" customHeight="1" x14ac:dyDescent="0.25">
      <c r="I915" s="106"/>
    </row>
    <row r="916" spans="9:9" ht="15.75" customHeight="1" x14ac:dyDescent="0.25">
      <c r="I916" s="106"/>
    </row>
    <row r="917" spans="9:9" ht="15.75" customHeight="1" x14ac:dyDescent="0.25">
      <c r="I917" s="106"/>
    </row>
    <row r="918" spans="9:9" ht="15.75" customHeight="1" x14ac:dyDescent="0.25">
      <c r="I918" s="106"/>
    </row>
    <row r="919" spans="9:9" ht="15.75" customHeight="1" x14ac:dyDescent="0.25">
      <c r="I919" s="106"/>
    </row>
    <row r="920" spans="9:9" ht="15.75" customHeight="1" x14ac:dyDescent="0.25">
      <c r="I920" s="106"/>
    </row>
    <row r="921" spans="9:9" ht="15.75" customHeight="1" x14ac:dyDescent="0.25">
      <c r="I921" s="106"/>
    </row>
    <row r="922" spans="9:9" ht="15.75" customHeight="1" x14ac:dyDescent="0.25">
      <c r="I922" s="106"/>
    </row>
    <row r="923" spans="9:9" ht="15.75" customHeight="1" x14ac:dyDescent="0.25">
      <c r="I923" s="106"/>
    </row>
    <row r="924" spans="9:9" ht="15.75" customHeight="1" x14ac:dyDescent="0.25">
      <c r="I924" s="106"/>
    </row>
    <row r="925" spans="9:9" ht="15.75" customHeight="1" x14ac:dyDescent="0.25">
      <c r="I925" s="106"/>
    </row>
    <row r="926" spans="9:9" ht="15.75" customHeight="1" x14ac:dyDescent="0.25">
      <c r="I926" s="106"/>
    </row>
    <row r="927" spans="9:9" ht="15.75" customHeight="1" x14ac:dyDescent="0.25">
      <c r="I927" s="106"/>
    </row>
    <row r="928" spans="9:9" ht="15.75" customHeight="1" x14ac:dyDescent="0.25">
      <c r="I928" s="106"/>
    </row>
    <row r="929" spans="9:9" ht="15.75" customHeight="1" x14ac:dyDescent="0.25">
      <c r="I929" s="106"/>
    </row>
    <row r="930" spans="9:9" ht="15.75" customHeight="1" x14ac:dyDescent="0.25">
      <c r="I930" s="106"/>
    </row>
    <row r="931" spans="9:9" ht="15.75" customHeight="1" x14ac:dyDescent="0.25">
      <c r="I931" s="106"/>
    </row>
    <row r="932" spans="9:9" ht="15.75" customHeight="1" x14ac:dyDescent="0.25">
      <c r="I932" s="106"/>
    </row>
    <row r="933" spans="9:9" ht="15.75" customHeight="1" x14ac:dyDescent="0.25">
      <c r="I933" s="106"/>
    </row>
    <row r="934" spans="9:9" ht="15.75" customHeight="1" x14ac:dyDescent="0.25">
      <c r="I934" s="106"/>
    </row>
    <row r="935" spans="9:9" ht="15.75" customHeight="1" x14ac:dyDescent="0.25">
      <c r="I935" s="106"/>
    </row>
    <row r="936" spans="9:9" ht="15.75" customHeight="1" x14ac:dyDescent="0.25">
      <c r="I936" s="106"/>
    </row>
    <row r="937" spans="9:9" ht="15.75" customHeight="1" x14ac:dyDescent="0.25">
      <c r="I937" s="106"/>
    </row>
    <row r="938" spans="9:9" ht="15.75" customHeight="1" x14ac:dyDescent="0.25">
      <c r="I938" s="106"/>
    </row>
    <row r="939" spans="9:9" ht="15.75" customHeight="1" x14ac:dyDescent="0.25">
      <c r="I939" s="106"/>
    </row>
    <row r="940" spans="9:9" ht="15.75" customHeight="1" x14ac:dyDescent="0.25">
      <c r="I940" s="106"/>
    </row>
    <row r="941" spans="9:9" ht="15.75" customHeight="1" x14ac:dyDescent="0.25">
      <c r="I941" s="106"/>
    </row>
    <row r="942" spans="9:9" ht="15.75" customHeight="1" x14ac:dyDescent="0.25">
      <c r="I942" s="106"/>
    </row>
    <row r="943" spans="9:9" ht="15.75" customHeight="1" x14ac:dyDescent="0.25">
      <c r="I943" s="106"/>
    </row>
    <row r="944" spans="9:9" ht="15.75" customHeight="1" x14ac:dyDescent="0.25">
      <c r="I944" s="106"/>
    </row>
    <row r="945" spans="9:9" ht="15.75" customHeight="1" x14ac:dyDescent="0.25">
      <c r="I945" s="106"/>
    </row>
    <row r="946" spans="9:9" ht="15.75" customHeight="1" x14ac:dyDescent="0.25">
      <c r="I946" s="106"/>
    </row>
    <row r="947" spans="9:9" ht="15.75" customHeight="1" x14ac:dyDescent="0.25">
      <c r="I947" s="106"/>
    </row>
    <row r="948" spans="9:9" ht="15.75" customHeight="1" x14ac:dyDescent="0.25">
      <c r="I948" s="106"/>
    </row>
    <row r="949" spans="9:9" ht="15.75" customHeight="1" x14ac:dyDescent="0.25">
      <c r="I949" s="106"/>
    </row>
    <row r="950" spans="9:9" ht="15.75" customHeight="1" x14ac:dyDescent="0.25">
      <c r="I950" s="106"/>
    </row>
    <row r="951" spans="9:9" ht="15.75" customHeight="1" x14ac:dyDescent="0.25">
      <c r="I951" s="106"/>
    </row>
    <row r="952" spans="9:9" ht="15.75" customHeight="1" x14ac:dyDescent="0.25">
      <c r="I952" s="106"/>
    </row>
    <row r="953" spans="9:9" ht="15.75" customHeight="1" x14ac:dyDescent="0.25">
      <c r="I953" s="106"/>
    </row>
    <row r="954" spans="9:9" ht="15.75" customHeight="1" x14ac:dyDescent="0.25">
      <c r="I954" s="106"/>
    </row>
    <row r="955" spans="9:9" ht="15.75" customHeight="1" x14ac:dyDescent="0.25">
      <c r="I955" s="106"/>
    </row>
    <row r="956" spans="9:9" ht="15.75" customHeight="1" x14ac:dyDescent="0.25">
      <c r="I956" s="106"/>
    </row>
    <row r="957" spans="9:9" ht="15.75" customHeight="1" x14ac:dyDescent="0.25">
      <c r="I957" s="106"/>
    </row>
    <row r="958" spans="9:9" ht="15.75" customHeight="1" x14ac:dyDescent="0.25">
      <c r="I958" s="106"/>
    </row>
    <row r="959" spans="9:9" ht="15.75" customHeight="1" x14ac:dyDescent="0.25">
      <c r="I959" s="106"/>
    </row>
    <row r="960" spans="9:9" ht="15.75" customHeight="1" x14ac:dyDescent="0.25">
      <c r="I960" s="106"/>
    </row>
    <row r="961" spans="9:9" ht="15.75" customHeight="1" x14ac:dyDescent="0.25">
      <c r="I961" s="106"/>
    </row>
    <row r="962" spans="9:9" ht="15.75" customHeight="1" x14ac:dyDescent="0.25">
      <c r="I962" s="106"/>
    </row>
    <row r="963" spans="9:9" ht="15.75" customHeight="1" x14ac:dyDescent="0.25">
      <c r="I963" s="106"/>
    </row>
    <row r="964" spans="9:9" ht="15.75" customHeight="1" x14ac:dyDescent="0.25">
      <c r="I964" s="106"/>
    </row>
    <row r="965" spans="9:9" ht="15.75" customHeight="1" x14ac:dyDescent="0.25">
      <c r="I965" s="106"/>
    </row>
    <row r="966" spans="9:9" ht="15.75" customHeight="1" x14ac:dyDescent="0.25">
      <c r="I966" s="106"/>
    </row>
    <row r="967" spans="9:9" ht="15.75" customHeight="1" x14ac:dyDescent="0.25">
      <c r="I967" s="106"/>
    </row>
    <row r="968" spans="9:9" ht="15.75" customHeight="1" x14ac:dyDescent="0.25">
      <c r="I968" s="106"/>
    </row>
    <row r="969" spans="9:9" ht="15.75" customHeight="1" x14ac:dyDescent="0.25">
      <c r="I969" s="106"/>
    </row>
    <row r="970" spans="9:9" ht="15.75" customHeight="1" x14ac:dyDescent="0.25">
      <c r="I970" s="106"/>
    </row>
    <row r="971" spans="9:9" ht="15.75" customHeight="1" x14ac:dyDescent="0.25">
      <c r="I971" s="106"/>
    </row>
    <row r="972" spans="9:9" ht="15.75" customHeight="1" x14ac:dyDescent="0.25">
      <c r="I972" s="106"/>
    </row>
    <row r="973" spans="9:9" ht="15.75" customHeight="1" x14ac:dyDescent="0.25">
      <c r="I973" s="106"/>
    </row>
    <row r="974" spans="9:9" ht="15.75" customHeight="1" x14ac:dyDescent="0.25">
      <c r="I974" s="106"/>
    </row>
    <row r="975" spans="9:9" ht="15.75" customHeight="1" x14ac:dyDescent="0.25">
      <c r="I975" s="106"/>
    </row>
    <row r="976" spans="9:9" ht="15.75" customHeight="1" x14ac:dyDescent="0.25">
      <c r="I976" s="106"/>
    </row>
    <row r="977" spans="9:9" ht="15.75" customHeight="1" x14ac:dyDescent="0.25">
      <c r="I977" s="106"/>
    </row>
    <row r="978" spans="9:9" ht="15.75" customHeight="1" x14ac:dyDescent="0.25">
      <c r="I978" s="106"/>
    </row>
    <row r="979" spans="9:9" ht="15.75" customHeight="1" x14ac:dyDescent="0.25">
      <c r="I979" s="106"/>
    </row>
    <row r="980" spans="9:9" ht="15.75" customHeight="1" x14ac:dyDescent="0.25">
      <c r="I980" s="106"/>
    </row>
    <row r="981" spans="9:9" ht="15.75" customHeight="1" x14ac:dyDescent="0.25">
      <c r="I981" s="106"/>
    </row>
    <row r="982" spans="9:9" ht="15.75" customHeight="1" x14ac:dyDescent="0.25">
      <c r="I982" s="106"/>
    </row>
    <row r="983" spans="9:9" ht="15.75" customHeight="1" x14ac:dyDescent="0.25">
      <c r="I983" s="106"/>
    </row>
    <row r="984" spans="9:9" ht="15.75" customHeight="1" x14ac:dyDescent="0.25">
      <c r="I984" s="106"/>
    </row>
    <row r="985" spans="9:9" ht="15.75" customHeight="1" x14ac:dyDescent="0.25">
      <c r="I985" s="106"/>
    </row>
    <row r="986" spans="9:9" ht="15.75" customHeight="1" x14ac:dyDescent="0.25">
      <c r="I986" s="106"/>
    </row>
    <row r="987" spans="9:9" ht="15.75" customHeight="1" x14ac:dyDescent="0.25">
      <c r="I987" s="106"/>
    </row>
    <row r="988" spans="9:9" ht="15.75" customHeight="1" x14ac:dyDescent="0.25">
      <c r="I988" s="106"/>
    </row>
    <row r="989" spans="9:9" ht="15.75" customHeight="1" x14ac:dyDescent="0.25">
      <c r="I989" s="106"/>
    </row>
    <row r="990" spans="9:9" ht="15.75" customHeight="1" x14ac:dyDescent="0.25">
      <c r="I990" s="106"/>
    </row>
    <row r="991" spans="9:9" ht="15.75" customHeight="1" x14ac:dyDescent="0.25">
      <c r="I991" s="106"/>
    </row>
    <row r="992" spans="9:9" ht="15.75" customHeight="1" x14ac:dyDescent="0.25">
      <c r="I992" s="106"/>
    </row>
    <row r="993" spans="9:9" ht="15.75" customHeight="1" x14ac:dyDescent="0.25">
      <c r="I993" s="106"/>
    </row>
    <row r="994" spans="9:9" ht="15.75" customHeight="1" x14ac:dyDescent="0.25">
      <c r="I994" s="106"/>
    </row>
    <row r="995" spans="9:9" ht="15.75" customHeight="1" x14ac:dyDescent="0.25">
      <c r="I995" s="106"/>
    </row>
    <row r="996" spans="9:9" ht="15.75" customHeight="1" x14ac:dyDescent="0.25">
      <c r="I996" s="106"/>
    </row>
    <row r="997" spans="9:9" ht="15.75" customHeight="1" x14ac:dyDescent="0.25">
      <c r="I997" s="106"/>
    </row>
    <row r="998" spans="9:9" ht="15.75" customHeight="1" x14ac:dyDescent="0.25">
      <c r="I998" s="106"/>
    </row>
    <row r="999" spans="9:9" ht="15.75" customHeight="1" x14ac:dyDescent="0.25">
      <c r="I999" s="106"/>
    </row>
    <row r="1000" spans="9:9" ht="15.75" customHeight="1" x14ac:dyDescent="0.25">
      <c r="I1000" s="106"/>
    </row>
  </sheetData>
  <sortState xmlns:xlrd2="http://schemas.microsoft.com/office/spreadsheetml/2017/richdata2" ref="B20:H35">
    <sortCondition descending="1" ref="H20:H35"/>
  </sortState>
  <mergeCells count="7">
    <mergeCell ref="A1:H1"/>
    <mergeCell ref="A2:H2"/>
    <mergeCell ref="A3:A4"/>
    <mergeCell ref="B3:B4"/>
    <mergeCell ref="C3:D3"/>
    <mergeCell ref="E3:F3"/>
    <mergeCell ref="G3:H3"/>
  </mergeCells>
  <hyperlinks>
    <hyperlink ref="A3" r:id="rId1" xr:uid="{00000000-0004-0000-0200-000000000000}"/>
  </hyperlinks>
  <printOptions horizontalCentered="1"/>
  <pageMargins left="0" right="0" top="0" bottom="0" header="0" footer="0"/>
  <pageSetup paperSize="9" scale="9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4E8F-E5F8-411B-8782-5DAEC510A2FC}">
  <sheetPr>
    <tabColor rgb="FF00B050"/>
  </sheetPr>
  <dimension ref="A1:P1000"/>
  <sheetViews>
    <sheetView workbookViewId="0">
      <pane ySplit="4" topLeftCell="A27" activePane="bottomLeft" state="frozen"/>
      <selection pane="bottomLeft" activeCell="G41" sqref="G41:G43"/>
    </sheetView>
  </sheetViews>
  <sheetFormatPr defaultColWidth="14.42578125" defaultRowHeight="15" customHeight="1" x14ac:dyDescent="0.25"/>
  <cols>
    <col min="1" max="1" width="6.7109375" style="74" customWidth="1"/>
    <col min="2" max="2" width="22.7109375" style="74" customWidth="1"/>
    <col min="3" max="4" width="13.42578125" style="74" customWidth="1"/>
    <col min="5" max="5" width="14.28515625" style="74" customWidth="1"/>
    <col min="6" max="6" width="15.5703125" style="74" customWidth="1"/>
    <col min="7" max="7" width="17" style="74" customWidth="1"/>
    <col min="8" max="8" width="8.7109375" style="74" customWidth="1"/>
    <col min="9" max="9" width="10.28515625" style="74" customWidth="1"/>
    <col min="10" max="12" width="8.7109375" style="74" customWidth="1"/>
    <col min="13" max="16384" width="14.42578125" style="74"/>
  </cols>
  <sheetData>
    <row r="1" spans="1:16" ht="15" customHeight="1" x14ac:dyDescent="0.25">
      <c r="A1" s="242" t="s">
        <v>0</v>
      </c>
      <c r="B1" s="236"/>
      <c r="C1" s="236"/>
      <c r="D1" s="236"/>
      <c r="E1" s="236"/>
      <c r="F1" s="236"/>
      <c r="G1" s="236"/>
      <c r="H1" s="73"/>
      <c r="I1" s="73"/>
      <c r="J1" s="73"/>
      <c r="K1" s="73"/>
      <c r="L1" s="73"/>
    </row>
    <row r="2" spans="1:16" ht="14.25" customHeight="1" x14ac:dyDescent="0.25">
      <c r="A2" s="176"/>
      <c r="B2" s="176"/>
      <c r="C2" s="177"/>
      <c r="D2" s="176"/>
      <c r="E2" s="237" t="s">
        <v>1</v>
      </c>
      <c r="F2" s="236"/>
      <c r="G2" s="236"/>
      <c r="H2" s="73"/>
      <c r="I2" s="73"/>
      <c r="J2" s="73"/>
      <c r="K2" s="73"/>
      <c r="L2" s="73"/>
    </row>
    <row r="3" spans="1:16" ht="15.75" customHeight="1" x14ac:dyDescent="0.25">
      <c r="A3" s="242" t="s">
        <v>2</v>
      </c>
      <c r="B3" s="242" t="s">
        <v>3</v>
      </c>
      <c r="C3" s="242" t="s">
        <v>4</v>
      </c>
      <c r="D3" s="236"/>
      <c r="E3" s="242" t="s">
        <v>5</v>
      </c>
      <c r="F3" s="236"/>
      <c r="G3" s="243" t="s">
        <v>6</v>
      </c>
      <c r="H3" s="75"/>
      <c r="I3" s="75"/>
      <c r="J3" s="75"/>
      <c r="K3" s="75"/>
      <c r="L3" s="75"/>
    </row>
    <row r="4" spans="1:16" ht="14.25" customHeight="1" x14ac:dyDescent="0.25">
      <c r="A4" s="236"/>
      <c r="B4" s="236"/>
      <c r="C4" s="177" t="s">
        <v>7</v>
      </c>
      <c r="D4" s="176" t="s">
        <v>8</v>
      </c>
      <c r="E4" s="176" t="s">
        <v>7</v>
      </c>
      <c r="F4" s="176" t="s">
        <v>8</v>
      </c>
      <c r="G4" s="236"/>
      <c r="H4" s="75"/>
      <c r="I4" s="75"/>
      <c r="J4" s="75"/>
      <c r="K4" s="75"/>
      <c r="L4" s="75"/>
    </row>
    <row r="5" spans="1:16" ht="15.75" thickBot="1" x14ac:dyDescent="0.3">
      <c r="A5" s="178">
        <v>1</v>
      </c>
      <c r="B5" s="179">
        <v>2</v>
      </c>
      <c r="C5" s="179">
        <v>3</v>
      </c>
      <c r="D5" s="179">
        <v>4</v>
      </c>
      <c r="E5" s="180">
        <v>5</v>
      </c>
      <c r="F5" s="180">
        <v>6</v>
      </c>
      <c r="G5" s="180" t="s">
        <v>9</v>
      </c>
      <c r="H5" s="76"/>
      <c r="I5" s="76"/>
      <c r="J5" s="76"/>
      <c r="K5" s="76"/>
      <c r="L5" s="76"/>
    </row>
    <row r="6" spans="1:16" ht="18" customHeight="1" thickBot="1" x14ac:dyDescent="0.3">
      <c r="A6" s="181">
        <v>1</v>
      </c>
      <c r="B6" s="189" t="s">
        <v>20</v>
      </c>
      <c r="C6" s="183">
        <v>12393</v>
      </c>
      <c r="D6" s="184">
        <v>881</v>
      </c>
      <c r="E6" s="185">
        <f>'[1]Total Linkage wise'!W18</f>
        <v>7475</v>
      </c>
      <c r="F6" s="186">
        <f>'[1]Total Linkage wise'!X18</f>
        <v>558.10090000000002</v>
      </c>
      <c r="G6" s="187">
        <f t="shared" ref="G6:G43" si="0">F6/D6*100</f>
        <v>63.348569807037457</v>
      </c>
      <c r="H6" s="73"/>
      <c r="I6" s="91"/>
      <c r="J6" s="92"/>
      <c r="K6" s="89"/>
      <c r="L6" s="73"/>
    </row>
    <row r="7" spans="1:16" ht="18" customHeight="1" thickBot="1" x14ac:dyDescent="0.3">
      <c r="A7" s="188">
        <v>2</v>
      </c>
      <c r="B7" s="189" t="s">
        <v>22</v>
      </c>
      <c r="C7" s="183">
        <v>6497</v>
      </c>
      <c r="D7" s="184">
        <v>527</v>
      </c>
      <c r="E7" s="185">
        <f>'[1]Total Linkage wise'!W20</f>
        <v>2839</v>
      </c>
      <c r="F7" s="186">
        <f>'[1]Total Linkage wise'!X20</f>
        <v>295.45979999999997</v>
      </c>
      <c r="G7" s="187">
        <f t="shared" si="0"/>
        <v>56.064478178368113</v>
      </c>
      <c r="H7" s="82"/>
      <c r="I7" s="93"/>
      <c r="J7" s="94"/>
      <c r="K7" s="89"/>
      <c r="L7" s="82"/>
      <c r="M7" s="83"/>
      <c r="N7" s="83"/>
      <c r="O7" s="83"/>
      <c r="P7" s="83"/>
    </row>
    <row r="8" spans="1:16" ht="18" customHeight="1" thickBot="1" x14ac:dyDescent="0.3">
      <c r="A8" s="181">
        <v>3</v>
      </c>
      <c r="B8" s="182" t="s">
        <v>42</v>
      </c>
      <c r="C8" s="183">
        <v>19994</v>
      </c>
      <c r="D8" s="184">
        <v>1536</v>
      </c>
      <c r="E8" s="185">
        <f>'[1]Total Linkage wise'!W40</f>
        <v>9109</v>
      </c>
      <c r="F8" s="186">
        <f>'[1]Total Linkage wise'!X40</f>
        <v>854.98250080000003</v>
      </c>
      <c r="G8" s="187">
        <f t="shared" si="0"/>
        <v>55.662923229166672</v>
      </c>
      <c r="H8" s="73"/>
      <c r="I8" s="93"/>
      <c r="J8" s="94"/>
      <c r="K8" s="89"/>
      <c r="L8" s="73"/>
    </row>
    <row r="9" spans="1:16" ht="18" customHeight="1" thickBot="1" x14ac:dyDescent="0.3">
      <c r="A9" s="181">
        <v>4</v>
      </c>
      <c r="B9" s="182" t="s">
        <v>18</v>
      </c>
      <c r="C9" s="183">
        <v>7670</v>
      </c>
      <c r="D9" s="184">
        <v>622</v>
      </c>
      <c r="E9" s="185">
        <f>'[1]Total Linkage wise'!W16</f>
        <v>4493</v>
      </c>
      <c r="F9" s="186">
        <f>'[1]Total Linkage wise'!X16</f>
        <v>344.91800000000001</v>
      </c>
      <c r="G9" s="187">
        <f t="shared" si="0"/>
        <v>55.453054662379422</v>
      </c>
      <c r="H9" s="73"/>
      <c r="I9" s="93"/>
      <c r="J9" s="94"/>
      <c r="K9" s="89"/>
      <c r="L9" s="73"/>
    </row>
    <row r="10" spans="1:16" ht="18" customHeight="1" thickBot="1" x14ac:dyDescent="0.3">
      <c r="A10" s="181">
        <v>5</v>
      </c>
      <c r="B10" s="182" t="s">
        <v>34</v>
      </c>
      <c r="C10" s="183">
        <v>17762</v>
      </c>
      <c r="D10" s="184">
        <v>1383</v>
      </c>
      <c r="E10" s="185">
        <f>'[1]Total Linkage wise'!W32</f>
        <v>9518</v>
      </c>
      <c r="F10" s="186">
        <f>'[1]Total Linkage wise'!X32</f>
        <v>765.85159999999996</v>
      </c>
      <c r="G10" s="187">
        <f t="shared" si="0"/>
        <v>55.376109906001446</v>
      </c>
      <c r="H10" s="73"/>
      <c r="I10" s="93"/>
      <c r="J10" s="94"/>
      <c r="K10" s="89"/>
      <c r="L10" s="73"/>
    </row>
    <row r="11" spans="1:16" ht="18" customHeight="1" thickBot="1" x14ac:dyDescent="0.3">
      <c r="A11" s="181">
        <v>6</v>
      </c>
      <c r="B11" s="182" t="s">
        <v>36</v>
      </c>
      <c r="C11" s="183">
        <v>9718</v>
      </c>
      <c r="D11" s="184">
        <v>715</v>
      </c>
      <c r="E11" s="185">
        <f>'[1]Total Linkage wise'!W34</f>
        <v>6860</v>
      </c>
      <c r="F11" s="186">
        <f>'[1]Total Linkage wise'!X34</f>
        <v>392.4366</v>
      </c>
      <c r="G11" s="187">
        <f t="shared" si="0"/>
        <v>54.886237762237769</v>
      </c>
      <c r="H11" s="73"/>
      <c r="I11" s="93"/>
      <c r="J11" s="94"/>
      <c r="K11" s="89"/>
      <c r="L11" s="73"/>
    </row>
    <row r="12" spans="1:16" ht="18" customHeight="1" thickBot="1" x14ac:dyDescent="0.3">
      <c r="A12" s="181">
        <v>7</v>
      </c>
      <c r="B12" s="189" t="s">
        <v>13</v>
      </c>
      <c r="C12" s="183">
        <v>17436</v>
      </c>
      <c r="D12" s="184">
        <v>1229</v>
      </c>
      <c r="E12" s="185">
        <f>'[1]Total Linkage wise'!W11</f>
        <v>12813</v>
      </c>
      <c r="F12" s="186">
        <f>'[1]Total Linkage wise'!X11</f>
        <v>657.56143999999995</v>
      </c>
      <c r="G12" s="187">
        <f t="shared" si="0"/>
        <v>53.503778681855167</v>
      </c>
      <c r="H12" s="73"/>
      <c r="I12" s="93"/>
      <c r="J12" s="94"/>
      <c r="K12" s="89"/>
      <c r="L12" s="73"/>
    </row>
    <row r="13" spans="1:16" ht="18" customHeight="1" thickBot="1" x14ac:dyDescent="0.3">
      <c r="A13" s="181">
        <v>8</v>
      </c>
      <c r="B13" s="182" t="s">
        <v>17</v>
      </c>
      <c r="C13" s="183">
        <v>15034</v>
      </c>
      <c r="D13" s="184">
        <v>1109</v>
      </c>
      <c r="E13" s="185">
        <f>'[1]Total Linkage wise'!W15</f>
        <v>9214</v>
      </c>
      <c r="F13" s="186">
        <f>'[1]Total Linkage wise'!X15</f>
        <v>588.39890000000003</v>
      </c>
      <c r="G13" s="187">
        <f t="shared" si="0"/>
        <v>53.056708746618575</v>
      </c>
      <c r="H13" s="73"/>
      <c r="I13" s="93"/>
      <c r="J13" s="94"/>
      <c r="K13" s="89"/>
      <c r="L13" s="73"/>
    </row>
    <row r="14" spans="1:16" ht="18" customHeight="1" thickBot="1" x14ac:dyDescent="0.3">
      <c r="A14" s="181">
        <v>9</v>
      </c>
      <c r="B14" s="182" t="s">
        <v>35</v>
      </c>
      <c r="C14" s="183">
        <v>6019</v>
      </c>
      <c r="D14" s="184">
        <v>446</v>
      </c>
      <c r="E14" s="185">
        <f>'[1]Total Linkage wise'!W33</f>
        <v>3875</v>
      </c>
      <c r="F14" s="186">
        <f>'[1]Total Linkage wise'!X33</f>
        <v>235.69423169999999</v>
      </c>
      <c r="G14" s="187">
        <f t="shared" si="0"/>
        <v>52.846240291479816</v>
      </c>
      <c r="H14" s="73"/>
      <c r="I14" s="93"/>
      <c r="J14" s="94"/>
      <c r="K14" s="89"/>
      <c r="L14" s="73"/>
    </row>
    <row r="15" spans="1:16" ht="18" customHeight="1" thickBot="1" x14ac:dyDescent="0.3">
      <c r="A15" s="188">
        <v>10</v>
      </c>
      <c r="B15" s="182" t="s">
        <v>23</v>
      </c>
      <c r="C15" s="183">
        <v>20086</v>
      </c>
      <c r="D15" s="184">
        <v>1440</v>
      </c>
      <c r="E15" s="185">
        <f>'[1]Total Linkage wise'!W21</f>
        <v>9122</v>
      </c>
      <c r="F15" s="186">
        <f>'[1]Total Linkage wise'!X21</f>
        <v>758.86357999999996</v>
      </c>
      <c r="G15" s="187">
        <f t="shared" si="0"/>
        <v>52.698859722222224</v>
      </c>
      <c r="H15" s="82"/>
      <c r="I15" s="93"/>
      <c r="J15" s="94"/>
      <c r="K15" s="89"/>
      <c r="L15" s="82"/>
      <c r="M15" s="83"/>
      <c r="N15" s="83"/>
      <c r="O15" s="83"/>
      <c r="P15" s="83"/>
    </row>
    <row r="16" spans="1:16" ht="18" customHeight="1" thickBot="1" x14ac:dyDescent="0.3">
      <c r="A16" s="181">
        <v>11</v>
      </c>
      <c r="B16" s="182" t="s">
        <v>37</v>
      </c>
      <c r="C16" s="183">
        <v>12854</v>
      </c>
      <c r="D16" s="184">
        <v>948</v>
      </c>
      <c r="E16" s="185">
        <f>'[1]Total Linkage wise'!W35</f>
        <v>7602</v>
      </c>
      <c r="F16" s="186">
        <f>'[1]Total Linkage wise'!X35</f>
        <v>496.6712</v>
      </c>
      <c r="G16" s="187">
        <f t="shared" si="0"/>
        <v>52.391476793248948</v>
      </c>
      <c r="H16" s="73"/>
      <c r="I16" s="93"/>
      <c r="J16" s="94"/>
      <c r="K16" s="89"/>
      <c r="L16" s="73"/>
    </row>
    <row r="17" spans="1:12" ht="18" customHeight="1" thickBot="1" x14ac:dyDescent="0.3">
      <c r="A17" s="181">
        <v>12</v>
      </c>
      <c r="B17" s="182" t="s">
        <v>46</v>
      </c>
      <c r="C17" s="183">
        <v>11977</v>
      </c>
      <c r="D17" s="184">
        <v>974</v>
      </c>
      <c r="E17" s="185">
        <f>'[1]Total Linkage wise'!W44</f>
        <v>6036</v>
      </c>
      <c r="F17" s="186">
        <f>'[1]Total Linkage wise'!X44</f>
        <v>506.57420000000002</v>
      </c>
      <c r="G17" s="187">
        <f t="shared" si="0"/>
        <v>52.009671457905547</v>
      </c>
      <c r="H17" s="73"/>
      <c r="I17" s="93"/>
      <c r="J17" s="94"/>
      <c r="K17" s="89"/>
      <c r="L17" s="73"/>
    </row>
    <row r="18" spans="1:12" ht="18" customHeight="1" thickBot="1" x14ac:dyDescent="0.3">
      <c r="A18" s="181">
        <v>13</v>
      </c>
      <c r="B18" s="182" t="s">
        <v>25</v>
      </c>
      <c r="C18" s="183">
        <v>7049</v>
      </c>
      <c r="D18" s="184">
        <v>556</v>
      </c>
      <c r="E18" s="185">
        <f>'[1]Total Linkage wise'!W23</f>
        <v>4298</v>
      </c>
      <c r="F18" s="186">
        <f>'[1]Total Linkage wise'!X23</f>
        <v>284.40870000000001</v>
      </c>
      <c r="G18" s="187">
        <f t="shared" si="0"/>
        <v>51.152643884892093</v>
      </c>
      <c r="H18" s="73"/>
      <c r="I18" s="93"/>
      <c r="J18" s="94"/>
      <c r="K18" s="89"/>
      <c r="L18" s="73"/>
    </row>
    <row r="19" spans="1:12" ht="18" customHeight="1" thickBot="1" x14ac:dyDescent="0.3">
      <c r="A19" s="181">
        <v>14</v>
      </c>
      <c r="B19" s="182" t="s">
        <v>38</v>
      </c>
      <c r="C19" s="183">
        <v>18487</v>
      </c>
      <c r="D19" s="184">
        <v>1400</v>
      </c>
      <c r="E19" s="185">
        <f>'[1]Total Linkage wise'!W36</f>
        <v>9572</v>
      </c>
      <c r="F19" s="186">
        <f>'[1]Total Linkage wise'!X36</f>
        <v>715.00040000000001</v>
      </c>
      <c r="G19" s="187">
        <f t="shared" si="0"/>
        <v>51.071457142857149</v>
      </c>
      <c r="H19" s="73"/>
      <c r="I19" s="93"/>
      <c r="J19" s="94"/>
      <c r="K19" s="89"/>
      <c r="L19" s="73"/>
    </row>
    <row r="20" spans="1:12" ht="18" customHeight="1" thickBot="1" x14ac:dyDescent="0.3">
      <c r="A20" s="181">
        <v>15</v>
      </c>
      <c r="B20" s="189" t="s">
        <v>16</v>
      </c>
      <c r="C20" s="183">
        <v>13444</v>
      </c>
      <c r="D20" s="184">
        <v>1043</v>
      </c>
      <c r="E20" s="185">
        <f>'[1]Total Linkage wise'!W14</f>
        <v>7026</v>
      </c>
      <c r="F20" s="186">
        <f>'[1]Total Linkage wise'!X14</f>
        <v>526.89052140000001</v>
      </c>
      <c r="G20" s="187">
        <f t="shared" si="0"/>
        <v>50.516828513902198</v>
      </c>
      <c r="H20" s="73"/>
      <c r="I20" s="93"/>
      <c r="J20" s="94"/>
      <c r="K20" s="89"/>
      <c r="L20" s="73"/>
    </row>
    <row r="21" spans="1:12" ht="18" customHeight="1" thickBot="1" x14ac:dyDescent="0.3">
      <c r="A21" s="181">
        <v>16</v>
      </c>
      <c r="B21" s="182" t="s">
        <v>27</v>
      </c>
      <c r="C21" s="183">
        <v>3920</v>
      </c>
      <c r="D21" s="184">
        <v>310</v>
      </c>
      <c r="E21" s="185">
        <f>'[1]Total Linkage wise'!W25</f>
        <v>2311</v>
      </c>
      <c r="F21" s="186">
        <f>'[1]Total Linkage wise'!X25</f>
        <v>155.79853</v>
      </c>
      <c r="G21" s="187">
        <f t="shared" si="0"/>
        <v>50.257590322580647</v>
      </c>
      <c r="H21" s="73"/>
      <c r="I21" s="93"/>
      <c r="J21" s="94"/>
      <c r="K21" s="89"/>
      <c r="L21" s="73"/>
    </row>
    <row r="22" spans="1:12" ht="18" customHeight="1" thickBot="1" x14ac:dyDescent="0.3">
      <c r="A22" s="181">
        <v>17</v>
      </c>
      <c r="B22" s="189" t="s">
        <v>15</v>
      </c>
      <c r="C22" s="183">
        <v>8568</v>
      </c>
      <c r="D22" s="184">
        <v>672</v>
      </c>
      <c r="E22" s="185">
        <f>'[1]Total Linkage wise'!W13</f>
        <v>3533</v>
      </c>
      <c r="F22" s="186">
        <f>'[1]Total Linkage wise'!X13</f>
        <v>337.26137999999997</v>
      </c>
      <c r="G22" s="187">
        <f t="shared" si="0"/>
        <v>50.187705357142853</v>
      </c>
      <c r="H22" s="73"/>
      <c r="I22" s="93"/>
      <c r="J22" s="94"/>
      <c r="K22" s="89"/>
      <c r="L22" s="73"/>
    </row>
    <row r="23" spans="1:12" ht="18" customHeight="1" thickBot="1" x14ac:dyDescent="0.3">
      <c r="A23" s="181">
        <v>18</v>
      </c>
      <c r="B23" s="182" t="s">
        <v>39</v>
      </c>
      <c r="C23" s="183">
        <v>10011</v>
      </c>
      <c r="D23" s="184">
        <v>727</v>
      </c>
      <c r="E23" s="185">
        <f>'[1]Total Linkage wise'!W37</f>
        <v>5723</v>
      </c>
      <c r="F23" s="186">
        <f>'[1]Total Linkage wise'!X37</f>
        <v>354.37040000000002</v>
      </c>
      <c r="G23" s="187">
        <f t="shared" si="0"/>
        <v>48.744209078404403</v>
      </c>
      <c r="H23" s="73"/>
      <c r="I23" s="93"/>
      <c r="J23" s="94"/>
      <c r="K23" s="89"/>
      <c r="L23" s="73"/>
    </row>
    <row r="24" spans="1:12" ht="18" customHeight="1" thickBot="1" x14ac:dyDescent="0.3">
      <c r="A24" s="181">
        <v>19</v>
      </c>
      <c r="B24" s="182" t="s">
        <v>14</v>
      </c>
      <c r="C24" s="183">
        <v>17533</v>
      </c>
      <c r="D24" s="184">
        <v>1374</v>
      </c>
      <c r="E24" s="185">
        <f>'[1]Total Linkage wise'!W12</f>
        <v>12269</v>
      </c>
      <c r="F24" s="186">
        <f>'[1]Total Linkage wise'!X12</f>
        <v>668.60320000000002</v>
      </c>
      <c r="G24" s="187">
        <f t="shared" si="0"/>
        <v>48.661077147016016</v>
      </c>
      <c r="H24" s="73"/>
      <c r="I24" s="93"/>
      <c r="J24" s="94"/>
      <c r="K24" s="89"/>
      <c r="L24" s="73"/>
    </row>
    <row r="25" spans="1:12" ht="18" customHeight="1" thickBot="1" x14ac:dyDescent="0.3">
      <c r="A25" s="181">
        <v>20</v>
      </c>
      <c r="B25" s="182" t="s">
        <v>47</v>
      </c>
      <c r="C25" s="183">
        <v>11631</v>
      </c>
      <c r="D25" s="184">
        <v>895</v>
      </c>
      <c r="E25" s="185">
        <f>'[1]Total Linkage wise'!W45</f>
        <v>5804</v>
      </c>
      <c r="F25" s="186">
        <f>'[1]Total Linkage wise'!X45</f>
        <v>433.69330000000002</v>
      </c>
      <c r="G25" s="187">
        <f t="shared" si="0"/>
        <v>48.457351955307267</v>
      </c>
      <c r="H25" s="73"/>
      <c r="I25" s="93"/>
      <c r="J25" s="94"/>
      <c r="K25" s="89"/>
      <c r="L25" s="73"/>
    </row>
    <row r="26" spans="1:12" ht="18" customHeight="1" thickBot="1" x14ac:dyDescent="0.3">
      <c r="A26" s="181">
        <v>21</v>
      </c>
      <c r="B26" s="182" t="s">
        <v>40</v>
      </c>
      <c r="C26" s="183">
        <v>7888</v>
      </c>
      <c r="D26" s="184">
        <v>613</v>
      </c>
      <c r="E26" s="185">
        <f>'[1]Total Linkage wise'!W38</f>
        <v>3617</v>
      </c>
      <c r="F26" s="186">
        <f>'[1]Total Linkage wise'!X38</f>
        <v>293.58605</v>
      </c>
      <c r="G26" s="187">
        <f t="shared" si="0"/>
        <v>47.893319738988581</v>
      </c>
      <c r="H26" s="73"/>
      <c r="I26" s="93"/>
      <c r="J26" s="94"/>
      <c r="K26" s="89"/>
      <c r="L26" s="73"/>
    </row>
    <row r="27" spans="1:12" ht="18" customHeight="1" thickBot="1" x14ac:dyDescent="0.3">
      <c r="A27" s="181">
        <v>22</v>
      </c>
      <c r="B27" s="182" t="s">
        <v>43</v>
      </c>
      <c r="C27" s="183">
        <v>20261</v>
      </c>
      <c r="D27" s="184">
        <v>1626</v>
      </c>
      <c r="E27" s="185">
        <f>'[1]Total Linkage wise'!W41</f>
        <v>10420</v>
      </c>
      <c r="F27" s="186">
        <f>'[1]Total Linkage wise'!X41</f>
        <v>773.10360000000003</v>
      </c>
      <c r="G27" s="187">
        <f t="shared" si="0"/>
        <v>47.546346863468635</v>
      </c>
      <c r="H27" s="73"/>
      <c r="I27" s="93"/>
      <c r="J27" s="94"/>
      <c r="K27" s="89"/>
      <c r="L27" s="73"/>
    </row>
    <row r="28" spans="1:12" ht="18" customHeight="1" thickBot="1" x14ac:dyDescent="0.3">
      <c r="A28" s="181">
        <v>23</v>
      </c>
      <c r="B28" s="182" t="s">
        <v>29</v>
      </c>
      <c r="C28" s="183">
        <v>7949</v>
      </c>
      <c r="D28" s="184">
        <v>618</v>
      </c>
      <c r="E28" s="185">
        <f>'[1]Total Linkage wise'!W27</f>
        <v>4278</v>
      </c>
      <c r="F28" s="186">
        <f>'[1]Total Linkage wise'!X27</f>
        <v>292.97640000000001</v>
      </c>
      <c r="G28" s="187">
        <f t="shared" si="0"/>
        <v>47.407184466019423</v>
      </c>
      <c r="H28" s="73"/>
      <c r="I28" s="93"/>
      <c r="J28" s="94"/>
      <c r="K28" s="89"/>
      <c r="L28" s="73"/>
    </row>
    <row r="29" spans="1:12" ht="18" customHeight="1" thickBot="1" x14ac:dyDescent="0.3">
      <c r="A29" s="181">
        <v>24</v>
      </c>
      <c r="B29" s="189" t="s">
        <v>21</v>
      </c>
      <c r="C29" s="183">
        <v>6463</v>
      </c>
      <c r="D29" s="184">
        <v>493</v>
      </c>
      <c r="E29" s="185">
        <f>'[1]Total Linkage wise'!W19</f>
        <v>3627</v>
      </c>
      <c r="F29" s="186">
        <f>'[1]Total Linkage wise'!X19</f>
        <v>233.48269999999999</v>
      </c>
      <c r="G29" s="187">
        <f t="shared" si="0"/>
        <v>47.359574036511155</v>
      </c>
      <c r="H29" s="73"/>
      <c r="I29" s="93"/>
      <c r="J29" s="94"/>
      <c r="K29" s="89"/>
      <c r="L29" s="73"/>
    </row>
    <row r="30" spans="1:12" ht="18" customHeight="1" thickBot="1" x14ac:dyDescent="0.3">
      <c r="A30" s="181">
        <v>25</v>
      </c>
      <c r="B30" s="182" t="s">
        <v>26</v>
      </c>
      <c r="C30" s="183">
        <v>11702</v>
      </c>
      <c r="D30" s="184">
        <v>886</v>
      </c>
      <c r="E30" s="185">
        <f>'[1]Total Linkage wise'!W24</f>
        <v>7629</v>
      </c>
      <c r="F30" s="186">
        <f>'[1]Total Linkage wise'!X24</f>
        <v>410.512</v>
      </c>
      <c r="G30" s="187">
        <f t="shared" si="0"/>
        <v>46.333182844243794</v>
      </c>
      <c r="H30" s="73"/>
      <c r="I30" s="93"/>
      <c r="J30" s="94"/>
      <c r="K30" s="89"/>
      <c r="L30" s="73"/>
    </row>
    <row r="31" spans="1:12" ht="18" customHeight="1" thickBot="1" x14ac:dyDescent="0.3">
      <c r="A31" s="181">
        <v>26</v>
      </c>
      <c r="B31" s="182" t="s">
        <v>33</v>
      </c>
      <c r="C31" s="183">
        <v>8464</v>
      </c>
      <c r="D31" s="184">
        <v>617</v>
      </c>
      <c r="E31" s="185">
        <f>'[1]Total Linkage wise'!W31</f>
        <v>6012</v>
      </c>
      <c r="F31" s="186">
        <f>'[1]Total Linkage wise'!X31</f>
        <v>284.62406299999998</v>
      </c>
      <c r="G31" s="187">
        <f t="shared" si="0"/>
        <v>46.130318152350078</v>
      </c>
      <c r="H31" s="73"/>
      <c r="I31" s="93"/>
      <c r="J31" s="94"/>
      <c r="K31" s="89"/>
      <c r="L31" s="73"/>
    </row>
    <row r="32" spans="1:12" ht="18" customHeight="1" thickBot="1" x14ac:dyDescent="0.3">
      <c r="A32" s="181">
        <v>27</v>
      </c>
      <c r="B32" s="182" t="s">
        <v>41</v>
      </c>
      <c r="C32" s="183">
        <v>11002</v>
      </c>
      <c r="D32" s="184">
        <v>795</v>
      </c>
      <c r="E32" s="185">
        <f>'[1]Total Linkage wise'!W39</f>
        <v>8765</v>
      </c>
      <c r="F32" s="186">
        <f>'[1]Total Linkage wise'!X39</f>
        <v>361.69670000000002</v>
      </c>
      <c r="G32" s="187">
        <f t="shared" si="0"/>
        <v>45.496440251572331</v>
      </c>
      <c r="H32" s="73"/>
      <c r="I32" s="93"/>
      <c r="J32" s="94"/>
      <c r="K32" s="89"/>
      <c r="L32" s="73"/>
    </row>
    <row r="33" spans="1:12" ht="18" customHeight="1" thickBot="1" x14ac:dyDescent="0.3">
      <c r="A33" s="181">
        <v>28</v>
      </c>
      <c r="B33" s="182" t="s">
        <v>12</v>
      </c>
      <c r="C33" s="183">
        <v>24943</v>
      </c>
      <c r="D33" s="184">
        <v>1601</v>
      </c>
      <c r="E33" s="185">
        <f>'[1]Total Linkage wise'!W10</f>
        <v>9771</v>
      </c>
      <c r="F33" s="186">
        <f>'[1]Total Linkage wise'!X10</f>
        <v>718.79989</v>
      </c>
      <c r="G33" s="187">
        <f t="shared" si="0"/>
        <v>44.896932542161153</v>
      </c>
      <c r="H33" s="73"/>
      <c r="I33" s="93"/>
      <c r="J33" s="94"/>
      <c r="K33" s="89"/>
      <c r="L33" s="73"/>
    </row>
    <row r="34" spans="1:12" ht="18" customHeight="1" thickBot="1" x14ac:dyDescent="0.3">
      <c r="A34" s="181">
        <v>29</v>
      </c>
      <c r="B34" s="182" t="s">
        <v>30</v>
      </c>
      <c r="C34" s="183">
        <v>10090</v>
      </c>
      <c r="D34" s="184">
        <v>789</v>
      </c>
      <c r="E34" s="185">
        <f>'[1]Total Linkage wise'!W28</f>
        <v>5005</v>
      </c>
      <c r="F34" s="186">
        <f>'[1]Total Linkage wise'!X28</f>
        <v>351.90089999999998</v>
      </c>
      <c r="G34" s="187">
        <f t="shared" si="0"/>
        <v>44.600874524714825</v>
      </c>
      <c r="H34" s="73"/>
      <c r="I34" s="93"/>
      <c r="J34" s="94"/>
      <c r="K34" s="89"/>
      <c r="L34" s="73"/>
    </row>
    <row r="35" spans="1:12" ht="18" customHeight="1" thickBot="1" x14ac:dyDescent="0.3">
      <c r="A35" s="181">
        <v>30</v>
      </c>
      <c r="B35" s="189" t="s">
        <v>45</v>
      </c>
      <c r="C35" s="183">
        <v>9142</v>
      </c>
      <c r="D35" s="184">
        <v>716</v>
      </c>
      <c r="E35" s="185">
        <f>'[1]Total Linkage wise'!W43</f>
        <v>3755</v>
      </c>
      <c r="F35" s="186">
        <f>'[1]Total Linkage wise'!X43</f>
        <v>314.5874</v>
      </c>
      <c r="G35" s="187">
        <f t="shared" si="0"/>
        <v>43.936787709497203</v>
      </c>
      <c r="H35" s="73"/>
      <c r="I35" s="93"/>
      <c r="J35" s="94"/>
      <c r="K35" s="89"/>
      <c r="L35" s="73"/>
    </row>
    <row r="36" spans="1:12" ht="18" customHeight="1" thickBot="1" x14ac:dyDescent="0.3">
      <c r="A36" s="181">
        <v>31</v>
      </c>
      <c r="B36" s="182" t="s">
        <v>28</v>
      </c>
      <c r="C36" s="183">
        <v>12361</v>
      </c>
      <c r="D36" s="184">
        <v>992</v>
      </c>
      <c r="E36" s="185">
        <f>'[1]Total Linkage wise'!W26</f>
        <v>6613</v>
      </c>
      <c r="F36" s="186">
        <f>'[1]Total Linkage wise'!X26</f>
        <v>430.45620000000002</v>
      </c>
      <c r="G36" s="187">
        <f t="shared" si="0"/>
        <v>43.392762096774199</v>
      </c>
      <c r="H36" s="73"/>
      <c r="I36" s="93"/>
      <c r="J36" s="94"/>
      <c r="K36" s="89"/>
      <c r="L36" s="73"/>
    </row>
    <row r="37" spans="1:12" ht="18" customHeight="1" thickBot="1" x14ac:dyDescent="0.3">
      <c r="A37" s="181">
        <v>32</v>
      </c>
      <c r="B37" s="182" t="s">
        <v>32</v>
      </c>
      <c r="C37" s="183">
        <v>10594</v>
      </c>
      <c r="D37" s="184">
        <v>832</v>
      </c>
      <c r="E37" s="185">
        <f>'[1]Total Linkage wise'!W30</f>
        <v>6333</v>
      </c>
      <c r="F37" s="186">
        <f>'[1]Total Linkage wise'!X30</f>
        <v>346.74180000000001</v>
      </c>
      <c r="G37" s="187">
        <f t="shared" si="0"/>
        <v>41.675697115384622</v>
      </c>
      <c r="H37" s="73"/>
      <c r="I37" s="93"/>
      <c r="J37" s="94"/>
      <c r="K37" s="89"/>
      <c r="L37" s="73"/>
    </row>
    <row r="38" spans="1:12" ht="18" customHeight="1" thickBot="1" x14ac:dyDescent="0.3">
      <c r="A38" s="181">
        <v>33</v>
      </c>
      <c r="B38" s="182" t="s">
        <v>31</v>
      </c>
      <c r="C38" s="183">
        <v>21404</v>
      </c>
      <c r="D38" s="184">
        <v>1602</v>
      </c>
      <c r="E38" s="185">
        <f>'[1]Total Linkage wise'!W29</f>
        <v>13545</v>
      </c>
      <c r="F38" s="186">
        <f>'[1]Total Linkage wise'!X29</f>
        <v>652.09136999999998</v>
      </c>
      <c r="G38" s="187">
        <f t="shared" si="0"/>
        <v>40.704829588014981</v>
      </c>
      <c r="H38" s="73"/>
      <c r="I38" s="93"/>
      <c r="J38" s="94"/>
      <c r="K38" s="89"/>
      <c r="L38" s="73"/>
    </row>
    <row r="39" spans="1:12" ht="18" customHeight="1" thickBot="1" x14ac:dyDescent="0.3">
      <c r="A39" s="181">
        <v>34</v>
      </c>
      <c r="B39" s="190" t="s">
        <v>11</v>
      </c>
      <c r="C39" s="183">
        <v>15375</v>
      </c>
      <c r="D39" s="184">
        <v>1181</v>
      </c>
      <c r="E39" s="191">
        <f>'[1]Total Linkage wise'!W9</f>
        <v>6954</v>
      </c>
      <c r="F39" s="192">
        <f>'[1]Total Linkage wise'!X9</f>
        <v>470.34480000000002</v>
      </c>
      <c r="G39" s="193">
        <f t="shared" si="0"/>
        <v>39.82597798475868</v>
      </c>
      <c r="H39" s="73"/>
      <c r="I39" s="93"/>
      <c r="J39" s="94"/>
      <c r="K39" s="89"/>
      <c r="L39" s="73"/>
    </row>
    <row r="40" spans="1:12" ht="18" customHeight="1" thickBot="1" x14ac:dyDescent="0.3">
      <c r="A40" s="181">
        <v>35</v>
      </c>
      <c r="B40" s="189" t="s">
        <v>10</v>
      </c>
      <c r="C40" s="183">
        <v>6359</v>
      </c>
      <c r="D40" s="184">
        <v>521</v>
      </c>
      <c r="E40" s="185">
        <f>'[1]Total Linkage wise'!W8</f>
        <v>2778</v>
      </c>
      <c r="F40" s="186">
        <f>'[1]Total Linkage wise'!X8</f>
        <v>201.3023</v>
      </c>
      <c r="G40" s="187">
        <f t="shared" si="0"/>
        <v>38.637677543186186</v>
      </c>
      <c r="H40" s="73"/>
      <c r="I40" s="93"/>
      <c r="J40" s="94"/>
      <c r="K40" s="89"/>
      <c r="L40" s="73"/>
    </row>
    <row r="41" spans="1:12" ht="18" customHeight="1" thickBot="1" x14ac:dyDescent="0.3">
      <c r="A41" s="181">
        <v>36</v>
      </c>
      <c r="B41" s="194" t="s">
        <v>19</v>
      </c>
      <c r="C41" s="183">
        <v>8723</v>
      </c>
      <c r="D41" s="184">
        <v>694</v>
      </c>
      <c r="E41" s="191">
        <f>'[1]Total Linkage wise'!W17</f>
        <v>4637</v>
      </c>
      <c r="F41" s="192">
        <f>'[1]Total Linkage wise'!X17</f>
        <v>258.78649999999999</v>
      </c>
      <c r="G41" s="193">
        <f t="shared" si="0"/>
        <v>37.289121037463971</v>
      </c>
      <c r="H41" s="73"/>
      <c r="I41" s="93"/>
      <c r="J41" s="94"/>
      <c r="K41" s="89"/>
      <c r="L41" s="73"/>
    </row>
    <row r="42" spans="1:12" ht="18" customHeight="1" thickBot="1" x14ac:dyDescent="0.3">
      <c r="A42" s="181">
        <v>37</v>
      </c>
      <c r="B42" s="182" t="s">
        <v>24</v>
      </c>
      <c r="C42" s="183">
        <v>7484</v>
      </c>
      <c r="D42" s="184">
        <v>602</v>
      </c>
      <c r="E42" s="185">
        <f>'[1]Total Linkage wise'!W22</f>
        <v>3234</v>
      </c>
      <c r="F42" s="186">
        <f>'[1]Total Linkage wise'!X22</f>
        <v>205.8271</v>
      </c>
      <c r="G42" s="187">
        <f t="shared" si="0"/>
        <v>34.190548172757474</v>
      </c>
      <c r="H42" s="73"/>
      <c r="I42" s="93"/>
      <c r="J42" s="94"/>
      <c r="K42" s="89"/>
      <c r="L42" s="73"/>
    </row>
    <row r="43" spans="1:12" ht="18" customHeight="1" thickBot="1" x14ac:dyDescent="0.3">
      <c r="A43" s="181">
        <v>38</v>
      </c>
      <c r="B43" s="182" t="s">
        <v>44</v>
      </c>
      <c r="C43" s="183">
        <v>12846</v>
      </c>
      <c r="D43" s="184">
        <v>1035</v>
      </c>
      <c r="E43" s="185">
        <f>'[1]Total Linkage wise'!W42</f>
        <v>5813</v>
      </c>
      <c r="F43" s="186">
        <f>'[1]Total Linkage wise'!X42</f>
        <v>316.87817219999999</v>
      </c>
      <c r="G43" s="187">
        <f t="shared" si="0"/>
        <v>30.616248521739131</v>
      </c>
      <c r="H43" s="73"/>
      <c r="I43" s="93"/>
      <c r="J43" s="94"/>
      <c r="K43" s="89"/>
      <c r="L43" s="73"/>
    </row>
    <row r="44" spans="1:12" ht="18" customHeight="1" x14ac:dyDescent="0.25">
      <c r="A44" s="195"/>
      <c r="B44" s="195" t="s">
        <v>48</v>
      </c>
      <c r="C44" s="196">
        <f t="shared" ref="C44:F44" si="1">SUM(C6:C43)</f>
        <v>461133</v>
      </c>
      <c r="D44" s="197">
        <f t="shared" si="1"/>
        <v>35000</v>
      </c>
      <c r="E44" s="196">
        <f t="shared" si="1"/>
        <v>252278</v>
      </c>
      <c r="F44" s="197">
        <f t="shared" si="1"/>
        <v>16849.2373291</v>
      </c>
      <c r="G44" s="198">
        <f t="shared" ref="G44" si="2">F44/D44*100</f>
        <v>48.140678083142859</v>
      </c>
      <c r="H44" s="84"/>
      <c r="I44" s="84"/>
      <c r="J44" s="84"/>
      <c r="K44" s="84"/>
      <c r="L44" s="84"/>
    </row>
    <row r="45" spans="1:12" ht="14.25" customHeight="1" x14ac:dyDescent="0.25">
      <c r="A45" s="84"/>
      <c r="B45" s="85"/>
      <c r="C45" s="81"/>
      <c r="D45" s="73"/>
      <c r="E45" s="73"/>
      <c r="F45" s="79"/>
      <c r="G45" s="86"/>
      <c r="H45" s="73"/>
      <c r="I45" s="73"/>
      <c r="J45" s="73"/>
      <c r="K45" s="73"/>
      <c r="L45" s="73"/>
    </row>
    <row r="46" spans="1:12" ht="14.25" customHeight="1" x14ac:dyDescent="0.25">
      <c r="A46" s="73"/>
      <c r="B46" s="73"/>
      <c r="C46" s="87"/>
      <c r="D46" s="73"/>
      <c r="E46" s="88"/>
      <c r="F46" s="79"/>
      <c r="G46" s="86"/>
      <c r="H46" s="73"/>
      <c r="I46" s="73"/>
      <c r="J46" s="73"/>
      <c r="K46" s="73"/>
      <c r="L46" s="73"/>
    </row>
    <row r="47" spans="1:12" ht="14.25" customHeight="1" x14ac:dyDescent="0.25">
      <c r="A47" s="73"/>
      <c r="B47" s="73"/>
      <c r="C47" s="73"/>
      <c r="D47" s="73"/>
      <c r="E47" s="73"/>
      <c r="F47" s="79"/>
      <c r="G47" s="86"/>
      <c r="H47" s="73"/>
      <c r="I47" s="73"/>
      <c r="J47" s="73"/>
      <c r="K47" s="73"/>
      <c r="L47" s="73"/>
    </row>
    <row r="48" spans="1:12" ht="14.25" customHeight="1" x14ac:dyDescent="0.25">
      <c r="A48" s="73"/>
      <c r="B48" s="73"/>
      <c r="C48" s="73"/>
      <c r="D48" s="73"/>
      <c r="E48" s="73"/>
      <c r="F48" s="79"/>
      <c r="G48" s="86"/>
      <c r="H48" s="73"/>
      <c r="I48" s="73"/>
      <c r="J48" s="73"/>
      <c r="K48" s="73"/>
      <c r="L48" s="73"/>
    </row>
    <row r="49" spans="1:12" ht="14.25" customHeight="1" x14ac:dyDescent="0.25">
      <c r="A49" s="73"/>
      <c r="B49" s="73"/>
      <c r="C49" s="73"/>
      <c r="D49" s="73"/>
      <c r="E49" s="73"/>
      <c r="F49" s="89"/>
      <c r="G49" s="90"/>
      <c r="H49" s="73"/>
      <c r="I49" s="73"/>
      <c r="J49" s="73"/>
      <c r="K49" s="73"/>
      <c r="L49" s="73"/>
    </row>
    <row r="50" spans="1:12" ht="14.25" customHeight="1" x14ac:dyDescent="0.25">
      <c r="A50" s="73"/>
      <c r="B50" s="73"/>
      <c r="C50" s="73"/>
      <c r="D50" s="73"/>
      <c r="E50" s="73"/>
      <c r="F50" s="73"/>
      <c r="G50" s="86"/>
      <c r="H50" s="73"/>
      <c r="I50" s="73"/>
      <c r="J50" s="73"/>
      <c r="K50" s="73"/>
      <c r="L50" s="73"/>
    </row>
    <row r="51" spans="1:12" ht="14.25" customHeight="1" x14ac:dyDescent="0.25">
      <c r="A51" s="73"/>
      <c r="B51" s="73"/>
      <c r="C51" s="73"/>
      <c r="D51" s="73"/>
      <c r="E51" s="73"/>
      <c r="F51" s="73"/>
      <c r="G51" s="86"/>
      <c r="H51" s="73"/>
      <c r="I51" s="73"/>
      <c r="J51" s="73"/>
      <c r="K51" s="73"/>
      <c r="L51" s="73"/>
    </row>
    <row r="52" spans="1:12" ht="14.25" customHeight="1" x14ac:dyDescent="0.25">
      <c r="A52" s="73"/>
      <c r="B52" s="73"/>
      <c r="C52" s="73"/>
      <c r="D52" s="73"/>
      <c r="E52" s="73"/>
      <c r="F52" s="73"/>
      <c r="G52" s="86"/>
      <c r="H52" s="73"/>
      <c r="I52" s="73"/>
      <c r="J52" s="73"/>
      <c r="K52" s="73"/>
      <c r="L52" s="73"/>
    </row>
    <row r="53" spans="1:12" ht="14.25" customHeight="1" x14ac:dyDescent="0.25">
      <c r="A53" s="73"/>
      <c r="B53" s="73"/>
      <c r="C53" s="73"/>
      <c r="D53" s="73"/>
      <c r="E53" s="73"/>
      <c r="F53" s="73"/>
      <c r="G53" s="86"/>
      <c r="H53" s="73"/>
      <c r="I53" s="73"/>
      <c r="J53" s="73"/>
      <c r="K53" s="73"/>
      <c r="L53" s="73"/>
    </row>
    <row r="54" spans="1:12" ht="14.25" customHeight="1" x14ac:dyDescent="0.25">
      <c r="A54" s="73"/>
      <c r="B54" s="73"/>
      <c r="C54" s="73"/>
      <c r="D54" s="73"/>
      <c r="E54" s="73"/>
      <c r="F54" s="73"/>
      <c r="G54" s="86"/>
      <c r="H54" s="73"/>
      <c r="I54" s="73"/>
      <c r="J54" s="73"/>
      <c r="K54" s="73"/>
      <c r="L54" s="73"/>
    </row>
    <row r="55" spans="1:12" ht="14.25" customHeight="1" x14ac:dyDescent="0.25">
      <c r="A55" s="73"/>
      <c r="B55" s="73"/>
      <c r="C55" s="73"/>
      <c r="D55" s="73"/>
      <c r="E55" s="73"/>
      <c r="F55" s="73"/>
      <c r="G55" s="86"/>
      <c r="H55" s="73"/>
      <c r="I55" s="73"/>
      <c r="J55" s="73"/>
      <c r="K55" s="73"/>
      <c r="L55" s="73"/>
    </row>
    <row r="56" spans="1:12" ht="14.25" customHeight="1" x14ac:dyDescent="0.25">
      <c r="A56" s="73"/>
      <c r="B56" s="73"/>
      <c r="C56" s="73"/>
      <c r="D56" s="73"/>
      <c r="E56" s="73"/>
      <c r="F56" s="73"/>
      <c r="G56" s="86"/>
      <c r="H56" s="73"/>
      <c r="I56" s="73"/>
      <c r="J56" s="73"/>
      <c r="K56" s="73"/>
      <c r="L56" s="73"/>
    </row>
    <row r="57" spans="1:12" ht="14.25" customHeight="1" x14ac:dyDescent="0.25">
      <c r="A57" s="73"/>
      <c r="B57" s="73"/>
      <c r="C57" s="73"/>
      <c r="D57" s="73"/>
      <c r="E57" s="73"/>
      <c r="F57" s="73"/>
      <c r="G57" s="86"/>
      <c r="H57" s="73"/>
      <c r="I57" s="73"/>
      <c r="J57" s="73"/>
      <c r="K57" s="73"/>
      <c r="L57" s="73"/>
    </row>
    <row r="58" spans="1:12" ht="14.25" customHeight="1" x14ac:dyDescent="0.25">
      <c r="A58" s="73"/>
      <c r="B58" s="73"/>
      <c r="C58" s="73"/>
      <c r="D58" s="73"/>
      <c r="E58" s="73"/>
      <c r="F58" s="73"/>
      <c r="G58" s="86"/>
      <c r="H58" s="73"/>
      <c r="I58" s="73"/>
      <c r="J58" s="73"/>
      <c r="K58" s="73"/>
      <c r="L58" s="73"/>
    </row>
    <row r="59" spans="1:12" ht="14.25" customHeight="1" x14ac:dyDescent="0.25">
      <c r="A59" s="73"/>
      <c r="B59" s="73"/>
      <c r="C59" s="73"/>
      <c r="D59" s="73"/>
      <c r="E59" s="73"/>
      <c r="F59" s="73"/>
      <c r="G59" s="86"/>
      <c r="H59" s="73"/>
      <c r="I59" s="73"/>
      <c r="J59" s="73"/>
      <c r="K59" s="73"/>
      <c r="L59" s="73"/>
    </row>
    <row r="60" spans="1:12" ht="14.25" customHeight="1" x14ac:dyDescent="0.25">
      <c r="A60" s="73"/>
      <c r="B60" s="73"/>
      <c r="C60" s="73"/>
      <c r="D60" s="73"/>
      <c r="E60" s="73"/>
      <c r="F60" s="73"/>
      <c r="G60" s="86"/>
      <c r="H60" s="73"/>
      <c r="I60" s="73"/>
      <c r="J60" s="73"/>
      <c r="K60" s="73"/>
      <c r="L60" s="73"/>
    </row>
    <row r="61" spans="1:12" ht="14.25" customHeight="1" x14ac:dyDescent="0.25">
      <c r="A61" s="73"/>
      <c r="B61" s="73"/>
      <c r="C61" s="73"/>
      <c r="D61" s="73"/>
      <c r="E61" s="73"/>
      <c r="F61" s="73"/>
      <c r="G61" s="86"/>
      <c r="H61" s="73"/>
      <c r="I61" s="73"/>
      <c r="J61" s="73"/>
      <c r="K61" s="73"/>
      <c r="L61" s="73"/>
    </row>
    <row r="62" spans="1:12" ht="14.25" customHeight="1" x14ac:dyDescent="0.25">
      <c r="A62" s="73"/>
      <c r="B62" s="73"/>
      <c r="C62" s="73"/>
      <c r="D62" s="73"/>
      <c r="E62" s="73"/>
      <c r="F62" s="73"/>
      <c r="G62" s="86"/>
      <c r="H62" s="73"/>
      <c r="I62" s="73"/>
      <c r="J62" s="73"/>
      <c r="K62" s="73"/>
      <c r="L62" s="73"/>
    </row>
    <row r="63" spans="1:12" ht="14.25" customHeight="1" x14ac:dyDescent="0.25">
      <c r="A63" s="73"/>
      <c r="B63" s="73"/>
      <c r="C63" s="73"/>
      <c r="D63" s="73"/>
      <c r="E63" s="73"/>
      <c r="F63" s="73"/>
      <c r="G63" s="86"/>
      <c r="H63" s="73"/>
      <c r="I63" s="73"/>
      <c r="J63" s="73"/>
      <c r="K63" s="73"/>
      <c r="L63" s="73"/>
    </row>
    <row r="64" spans="1:12" ht="14.25" customHeight="1" x14ac:dyDescent="0.25">
      <c r="A64" s="73"/>
      <c r="B64" s="73"/>
      <c r="C64" s="73"/>
      <c r="D64" s="73"/>
      <c r="E64" s="73"/>
      <c r="F64" s="73"/>
      <c r="G64" s="86"/>
      <c r="H64" s="73"/>
      <c r="I64" s="73"/>
      <c r="J64" s="73"/>
      <c r="K64" s="73"/>
      <c r="L64" s="73"/>
    </row>
    <row r="65" spans="1:12" ht="14.25" customHeight="1" x14ac:dyDescent="0.25">
      <c r="A65" s="73"/>
      <c r="B65" s="73"/>
      <c r="C65" s="73"/>
      <c r="D65" s="73"/>
      <c r="E65" s="73"/>
      <c r="F65" s="73"/>
      <c r="G65" s="86"/>
      <c r="H65" s="73"/>
      <c r="I65" s="73"/>
      <c r="J65" s="73"/>
      <c r="K65" s="73"/>
      <c r="L65" s="73"/>
    </row>
    <row r="66" spans="1:12" ht="14.25" customHeight="1" x14ac:dyDescent="0.25">
      <c r="A66" s="73"/>
      <c r="B66" s="73"/>
      <c r="C66" s="73"/>
      <c r="D66" s="73"/>
      <c r="E66" s="73"/>
      <c r="F66" s="73"/>
      <c r="G66" s="86"/>
      <c r="H66" s="73"/>
      <c r="I66" s="73"/>
      <c r="J66" s="73"/>
      <c r="K66" s="73"/>
      <c r="L66" s="73"/>
    </row>
    <row r="67" spans="1:12" ht="14.25" customHeight="1" x14ac:dyDescent="0.25">
      <c r="A67" s="73"/>
      <c r="B67" s="73"/>
      <c r="C67" s="73"/>
      <c r="D67" s="73"/>
      <c r="E67" s="73"/>
      <c r="F67" s="73"/>
      <c r="G67" s="86"/>
      <c r="H67" s="73"/>
      <c r="I67" s="73"/>
      <c r="J67" s="73"/>
      <c r="K67" s="73"/>
      <c r="L67" s="73"/>
    </row>
    <row r="68" spans="1:12" ht="14.25" customHeight="1" x14ac:dyDescent="0.25">
      <c r="A68" s="73"/>
      <c r="B68" s="73"/>
      <c r="C68" s="73"/>
      <c r="D68" s="73"/>
      <c r="E68" s="73"/>
      <c r="F68" s="73"/>
      <c r="G68" s="86"/>
      <c r="H68" s="73"/>
      <c r="I68" s="73"/>
      <c r="J68" s="73"/>
      <c r="K68" s="73"/>
      <c r="L68" s="73"/>
    </row>
    <row r="69" spans="1:12" ht="14.25" customHeight="1" x14ac:dyDescent="0.25">
      <c r="A69" s="73"/>
      <c r="B69" s="73"/>
      <c r="C69" s="73"/>
      <c r="D69" s="73"/>
      <c r="E69" s="73"/>
      <c r="F69" s="73"/>
      <c r="G69" s="86"/>
      <c r="H69" s="73"/>
      <c r="I69" s="73"/>
      <c r="J69" s="73"/>
      <c r="K69" s="73"/>
      <c r="L69" s="73"/>
    </row>
    <row r="70" spans="1:12" ht="14.25" customHeight="1" x14ac:dyDescent="0.25">
      <c r="A70" s="73"/>
      <c r="B70" s="73"/>
      <c r="C70" s="73"/>
      <c r="D70" s="73"/>
      <c r="E70" s="73"/>
      <c r="F70" s="73"/>
      <c r="G70" s="86"/>
      <c r="H70" s="73"/>
      <c r="I70" s="73"/>
      <c r="J70" s="73"/>
      <c r="K70" s="73"/>
      <c r="L70" s="73"/>
    </row>
    <row r="71" spans="1:12" ht="14.25" customHeight="1" x14ac:dyDescent="0.25">
      <c r="A71" s="73"/>
      <c r="B71" s="73"/>
      <c r="C71" s="73"/>
      <c r="D71" s="73"/>
      <c r="E71" s="73"/>
      <c r="F71" s="73"/>
      <c r="G71" s="86"/>
      <c r="H71" s="73"/>
      <c r="I71" s="73"/>
      <c r="J71" s="73"/>
      <c r="K71" s="73"/>
      <c r="L71" s="73"/>
    </row>
    <row r="72" spans="1:12" ht="14.25" customHeight="1" x14ac:dyDescent="0.25">
      <c r="A72" s="73"/>
      <c r="B72" s="73"/>
      <c r="C72" s="73"/>
      <c r="D72" s="73"/>
      <c r="E72" s="73"/>
      <c r="F72" s="73"/>
      <c r="G72" s="86"/>
      <c r="H72" s="73"/>
      <c r="I72" s="73"/>
      <c r="J72" s="73"/>
      <c r="K72" s="73"/>
      <c r="L72" s="73"/>
    </row>
    <row r="73" spans="1:12" ht="14.25" customHeight="1" x14ac:dyDescent="0.25">
      <c r="A73" s="73"/>
      <c r="B73" s="73"/>
      <c r="C73" s="73"/>
      <c r="D73" s="73"/>
      <c r="E73" s="73"/>
      <c r="F73" s="73"/>
      <c r="G73" s="86"/>
      <c r="H73" s="73"/>
      <c r="I73" s="73"/>
      <c r="J73" s="73"/>
      <c r="K73" s="73"/>
      <c r="L73" s="73"/>
    </row>
    <row r="74" spans="1:12" ht="14.25" customHeight="1" x14ac:dyDescent="0.25">
      <c r="A74" s="73"/>
      <c r="B74" s="73"/>
      <c r="C74" s="73"/>
      <c r="D74" s="73"/>
      <c r="E74" s="73"/>
      <c r="F74" s="73"/>
      <c r="G74" s="86"/>
      <c r="H74" s="73"/>
      <c r="I74" s="73"/>
      <c r="J74" s="73"/>
      <c r="K74" s="73"/>
      <c r="L74" s="73"/>
    </row>
    <row r="75" spans="1:12" ht="14.25" customHeight="1" x14ac:dyDescent="0.25">
      <c r="A75" s="73"/>
      <c r="B75" s="73"/>
      <c r="C75" s="73"/>
      <c r="D75" s="73"/>
      <c r="E75" s="73"/>
      <c r="F75" s="73"/>
      <c r="G75" s="86"/>
      <c r="H75" s="73"/>
      <c r="I75" s="73"/>
      <c r="J75" s="73"/>
      <c r="K75" s="73"/>
      <c r="L75" s="73"/>
    </row>
    <row r="76" spans="1:12" ht="14.25" customHeight="1" x14ac:dyDescent="0.25">
      <c r="A76" s="73"/>
      <c r="B76" s="73"/>
      <c r="C76" s="73"/>
      <c r="D76" s="73"/>
      <c r="E76" s="73"/>
      <c r="F76" s="73"/>
      <c r="G76" s="86"/>
      <c r="H76" s="73"/>
      <c r="I76" s="73"/>
      <c r="J76" s="73"/>
      <c r="K76" s="73"/>
      <c r="L76" s="73"/>
    </row>
    <row r="77" spans="1:12" ht="14.25" customHeight="1" x14ac:dyDescent="0.25">
      <c r="A77" s="73"/>
      <c r="B77" s="73"/>
      <c r="C77" s="73"/>
      <c r="D77" s="73"/>
      <c r="E77" s="73"/>
      <c r="F77" s="73"/>
      <c r="G77" s="86"/>
      <c r="H77" s="73"/>
      <c r="I77" s="73"/>
      <c r="J77" s="73"/>
      <c r="K77" s="73"/>
      <c r="L77" s="73"/>
    </row>
    <row r="78" spans="1:12" ht="14.25" customHeight="1" x14ac:dyDescent="0.25">
      <c r="A78" s="73"/>
      <c r="B78" s="73"/>
      <c r="C78" s="73"/>
      <c r="D78" s="73"/>
      <c r="E78" s="73"/>
      <c r="F78" s="73"/>
      <c r="G78" s="86"/>
      <c r="H78" s="73"/>
      <c r="I78" s="73"/>
      <c r="J78" s="73"/>
      <c r="K78" s="73"/>
      <c r="L78" s="73"/>
    </row>
    <row r="79" spans="1:12" ht="14.25" customHeight="1" x14ac:dyDescent="0.25">
      <c r="A79" s="73"/>
      <c r="B79" s="73"/>
      <c r="C79" s="73"/>
      <c r="D79" s="73"/>
      <c r="E79" s="73"/>
      <c r="F79" s="73"/>
      <c r="G79" s="86"/>
      <c r="H79" s="73"/>
      <c r="I79" s="73"/>
      <c r="J79" s="73"/>
      <c r="K79" s="73"/>
      <c r="L79" s="73"/>
    </row>
    <row r="80" spans="1:12" ht="14.25" customHeight="1" x14ac:dyDescent="0.25">
      <c r="A80" s="73"/>
      <c r="B80" s="73"/>
      <c r="C80" s="73"/>
      <c r="D80" s="73"/>
      <c r="E80" s="73"/>
      <c r="F80" s="73"/>
      <c r="G80" s="86"/>
      <c r="H80" s="73"/>
      <c r="I80" s="73"/>
      <c r="J80" s="73"/>
      <c r="K80" s="73"/>
      <c r="L80" s="73"/>
    </row>
    <row r="81" spans="1:12" ht="14.25" customHeight="1" x14ac:dyDescent="0.25">
      <c r="A81" s="73"/>
      <c r="B81" s="73"/>
      <c r="C81" s="73"/>
      <c r="D81" s="73"/>
      <c r="E81" s="73"/>
      <c r="F81" s="73"/>
      <c r="G81" s="86"/>
      <c r="H81" s="73"/>
      <c r="I81" s="73"/>
      <c r="J81" s="73"/>
      <c r="K81" s="73"/>
      <c r="L81" s="73"/>
    </row>
    <row r="82" spans="1:12" ht="14.25" customHeight="1" x14ac:dyDescent="0.25">
      <c r="A82" s="73"/>
      <c r="B82" s="73"/>
      <c r="C82" s="73"/>
      <c r="D82" s="73"/>
      <c r="E82" s="73"/>
      <c r="F82" s="73"/>
      <c r="G82" s="86"/>
      <c r="H82" s="73"/>
      <c r="I82" s="73"/>
      <c r="J82" s="73"/>
      <c r="K82" s="73"/>
      <c r="L82" s="73"/>
    </row>
    <row r="83" spans="1:12" ht="14.25" customHeight="1" x14ac:dyDescent="0.25">
      <c r="A83" s="73"/>
      <c r="B83" s="73"/>
      <c r="C83" s="73"/>
      <c r="D83" s="73"/>
      <c r="E83" s="73"/>
      <c r="F83" s="73"/>
      <c r="G83" s="86"/>
      <c r="H83" s="73"/>
      <c r="I83" s="73"/>
      <c r="J83" s="73"/>
      <c r="K83" s="73"/>
      <c r="L83" s="73"/>
    </row>
    <row r="84" spans="1:12" ht="14.25" customHeight="1" x14ac:dyDescent="0.25">
      <c r="A84" s="73"/>
      <c r="B84" s="73"/>
      <c r="C84" s="73"/>
      <c r="D84" s="73"/>
      <c r="E84" s="73"/>
      <c r="F84" s="73"/>
      <c r="G84" s="86"/>
      <c r="H84" s="73"/>
      <c r="I84" s="73"/>
      <c r="J84" s="73"/>
      <c r="K84" s="73"/>
      <c r="L84" s="73"/>
    </row>
    <row r="85" spans="1:12" ht="14.25" customHeight="1" x14ac:dyDescent="0.25">
      <c r="A85" s="73"/>
      <c r="B85" s="73"/>
      <c r="C85" s="73"/>
      <c r="D85" s="73"/>
      <c r="E85" s="73"/>
      <c r="F85" s="73"/>
      <c r="G85" s="86"/>
      <c r="H85" s="73"/>
      <c r="I85" s="73"/>
      <c r="J85" s="73"/>
      <c r="K85" s="73"/>
      <c r="L85" s="73"/>
    </row>
    <row r="86" spans="1:12" ht="14.25" customHeight="1" x14ac:dyDescent="0.25">
      <c r="A86" s="73"/>
      <c r="B86" s="73"/>
      <c r="C86" s="73"/>
      <c r="D86" s="73"/>
      <c r="E86" s="73"/>
      <c r="F86" s="73"/>
      <c r="G86" s="86"/>
      <c r="H86" s="73"/>
      <c r="I86" s="73"/>
      <c r="J86" s="73"/>
      <c r="K86" s="73"/>
      <c r="L86" s="73"/>
    </row>
    <row r="87" spans="1:12" ht="14.25" customHeight="1" x14ac:dyDescent="0.25">
      <c r="A87" s="73"/>
      <c r="B87" s="73"/>
      <c r="C87" s="73"/>
      <c r="D87" s="73"/>
      <c r="E87" s="73"/>
      <c r="F87" s="73"/>
      <c r="G87" s="86"/>
      <c r="H87" s="73"/>
      <c r="I87" s="73"/>
      <c r="J87" s="73"/>
      <c r="K87" s="73"/>
      <c r="L87" s="73"/>
    </row>
    <row r="88" spans="1:12" ht="14.25" customHeight="1" x14ac:dyDescent="0.25">
      <c r="A88" s="73"/>
      <c r="B88" s="73"/>
      <c r="C88" s="73"/>
      <c r="D88" s="73"/>
      <c r="E88" s="73"/>
      <c r="F88" s="73"/>
      <c r="G88" s="86"/>
      <c r="H88" s="73"/>
      <c r="I88" s="73"/>
      <c r="J88" s="73"/>
      <c r="K88" s="73"/>
      <c r="L88" s="73"/>
    </row>
    <row r="89" spans="1:12" ht="14.25" customHeight="1" x14ac:dyDescent="0.25">
      <c r="A89" s="73"/>
      <c r="B89" s="73"/>
      <c r="C89" s="73"/>
      <c r="D89" s="73"/>
      <c r="E89" s="73"/>
      <c r="F89" s="73"/>
      <c r="G89" s="86"/>
      <c r="H89" s="73"/>
      <c r="I89" s="73"/>
      <c r="J89" s="73"/>
      <c r="K89" s="73"/>
      <c r="L89" s="73"/>
    </row>
    <row r="90" spans="1:12" ht="14.25" customHeight="1" x14ac:dyDescent="0.25">
      <c r="A90" s="73"/>
      <c r="B90" s="73"/>
      <c r="C90" s="73"/>
      <c r="D90" s="73"/>
      <c r="E90" s="73"/>
      <c r="F90" s="73"/>
      <c r="G90" s="86"/>
      <c r="H90" s="73"/>
      <c r="I90" s="73"/>
      <c r="J90" s="73"/>
      <c r="K90" s="73"/>
      <c r="L90" s="73"/>
    </row>
    <row r="91" spans="1:12" ht="14.25" customHeight="1" x14ac:dyDescent="0.25">
      <c r="A91" s="73"/>
      <c r="B91" s="73"/>
      <c r="C91" s="73"/>
      <c r="D91" s="73"/>
      <c r="E91" s="73"/>
      <c r="F91" s="73"/>
      <c r="G91" s="86"/>
      <c r="H91" s="73"/>
      <c r="I91" s="73"/>
      <c r="J91" s="73"/>
      <c r="K91" s="73"/>
      <c r="L91" s="73"/>
    </row>
    <row r="92" spans="1:12" ht="14.25" customHeight="1" x14ac:dyDescent="0.25">
      <c r="A92" s="73"/>
      <c r="B92" s="73"/>
      <c r="C92" s="73"/>
      <c r="D92" s="73"/>
      <c r="E92" s="73"/>
      <c r="F92" s="73"/>
      <c r="G92" s="86"/>
      <c r="H92" s="73"/>
      <c r="I92" s="73"/>
      <c r="J92" s="73"/>
      <c r="K92" s="73"/>
      <c r="L92" s="73"/>
    </row>
    <row r="93" spans="1:12" ht="14.25" customHeight="1" x14ac:dyDescent="0.25">
      <c r="A93" s="73"/>
      <c r="B93" s="73"/>
      <c r="C93" s="73"/>
      <c r="D93" s="73"/>
      <c r="E93" s="73"/>
      <c r="F93" s="73"/>
      <c r="G93" s="86"/>
      <c r="H93" s="73"/>
      <c r="I93" s="73"/>
      <c r="J93" s="73"/>
      <c r="K93" s="73"/>
      <c r="L93" s="73"/>
    </row>
    <row r="94" spans="1:12" ht="14.25" customHeight="1" x14ac:dyDescent="0.25">
      <c r="A94" s="73"/>
      <c r="B94" s="73"/>
      <c r="C94" s="73"/>
      <c r="D94" s="73"/>
      <c r="E94" s="73"/>
      <c r="F94" s="73"/>
      <c r="G94" s="86"/>
      <c r="H94" s="73"/>
      <c r="I94" s="73"/>
      <c r="J94" s="73"/>
      <c r="K94" s="73"/>
      <c r="L94" s="73"/>
    </row>
    <row r="95" spans="1:12" ht="14.25" customHeight="1" x14ac:dyDescent="0.25">
      <c r="A95" s="73"/>
      <c r="B95" s="73"/>
      <c r="C95" s="73"/>
      <c r="D95" s="73"/>
      <c r="E95" s="73"/>
      <c r="F95" s="73"/>
      <c r="G95" s="86"/>
      <c r="H95" s="73"/>
      <c r="I95" s="73"/>
      <c r="J95" s="73"/>
      <c r="K95" s="73"/>
      <c r="L95" s="73"/>
    </row>
    <row r="96" spans="1:12" ht="14.25" customHeight="1" x14ac:dyDescent="0.25">
      <c r="A96" s="73"/>
      <c r="B96" s="73"/>
      <c r="C96" s="73"/>
      <c r="D96" s="73"/>
      <c r="E96" s="73"/>
      <c r="F96" s="73"/>
      <c r="G96" s="86"/>
      <c r="H96" s="73"/>
      <c r="I96" s="73"/>
      <c r="J96" s="73"/>
      <c r="K96" s="73"/>
      <c r="L96" s="73"/>
    </row>
    <row r="97" spans="1:12" ht="14.25" customHeight="1" x14ac:dyDescent="0.25">
      <c r="A97" s="73"/>
      <c r="B97" s="73"/>
      <c r="C97" s="73"/>
      <c r="D97" s="73"/>
      <c r="E97" s="73"/>
      <c r="F97" s="73"/>
      <c r="G97" s="86"/>
      <c r="H97" s="73"/>
      <c r="I97" s="73"/>
      <c r="J97" s="73"/>
      <c r="K97" s="73"/>
      <c r="L97" s="73"/>
    </row>
    <row r="98" spans="1:12" ht="14.25" customHeight="1" x14ac:dyDescent="0.25">
      <c r="A98" s="73"/>
      <c r="B98" s="73"/>
      <c r="C98" s="73"/>
      <c r="D98" s="73"/>
      <c r="E98" s="73"/>
      <c r="F98" s="73"/>
      <c r="G98" s="86"/>
      <c r="H98" s="73"/>
      <c r="I98" s="73"/>
      <c r="J98" s="73"/>
      <c r="K98" s="73"/>
      <c r="L98" s="73"/>
    </row>
    <row r="99" spans="1:12" ht="14.25" customHeight="1" x14ac:dyDescent="0.25">
      <c r="A99" s="73"/>
      <c r="B99" s="73"/>
      <c r="C99" s="73"/>
      <c r="D99" s="73"/>
      <c r="E99" s="73"/>
      <c r="F99" s="73"/>
      <c r="G99" s="86"/>
      <c r="H99" s="73"/>
      <c r="I99" s="73"/>
      <c r="J99" s="73"/>
      <c r="K99" s="73"/>
      <c r="L99" s="73"/>
    </row>
    <row r="100" spans="1:12" ht="14.25" customHeight="1" x14ac:dyDescent="0.25">
      <c r="A100" s="73"/>
      <c r="B100" s="73"/>
      <c r="C100" s="73"/>
      <c r="D100" s="73"/>
      <c r="E100" s="73"/>
      <c r="F100" s="73"/>
      <c r="G100" s="86"/>
      <c r="H100" s="73"/>
      <c r="I100" s="73"/>
      <c r="J100" s="73"/>
      <c r="K100" s="73"/>
      <c r="L100" s="73"/>
    </row>
    <row r="101" spans="1:12" ht="14.25" customHeight="1" x14ac:dyDescent="0.25">
      <c r="A101" s="73"/>
      <c r="B101" s="73"/>
      <c r="C101" s="73"/>
      <c r="D101" s="73"/>
      <c r="E101" s="73"/>
      <c r="F101" s="73"/>
      <c r="G101" s="86"/>
      <c r="H101" s="73"/>
      <c r="I101" s="73"/>
      <c r="J101" s="73"/>
      <c r="K101" s="73"/>
      <c r="L101" s="73"/>
    </row>
    <row r="102" spans="1:12" ht="14.25" customHeight="1" x14ac:dyDescent="0.25">
      <c r="A102" s="73"/>
      <c r="B102" s="73"/>
      <c r="C102" s="73"/>
      <c r="D102" s="73"/>
      <c r="E102" s="73"/>
      <c r="F102" s="73"/>
      <c r="G102" s="86"/>
      <c r="H102" s="73"/>
      <c r="I102" s="73"/>
      <c r="J102" s="73"/>
      <c r="K102" s="73"/>
      <c r="L102" s="73"/>
    </row>
    <row r="103" spans="1:12" ht="14.25" customHeight="1" x14ac:dyDescent="0.25">
      <c r="A103" s="73"/>
      <c r="B103" s="73"/>
      <c r="C103" s="73"/>
      <c r="D103" s="73"/>
      <c r="E103" s="73"/>
      <c r="F103" s="73"/>
      <c r="G103" s="86"/>
      <c r="H103" s="73"/>
      <c r="I103" s="73"/>
      <c r="J103" s="73"/>
      <c r="K103" s="73"/>
      <c r="L103" s="73"/>
    </row>
    <row r="104" spans="1:12" ht="14.25" customHeight="1" x14ac:dyDescent="0.25">
      <c r="A104" s="73"/>
      <c r="B104" s="73"/>
      <c r="C104" s="73"/>
      <c r="D104" s="73"/>
      <c r="E104" s="73"/>
      <c r="F104" s="73"/>
      <c r="G104" s="86"/>
      <c r="H104" s="73"/>
      <c r="I104" s="73"/>
      <c r="J104" s="73"/>
      <c r="K104" s="73"/>
      <c r="L104" s="73"/>
    </row>
    <row r="105" spans="1:12" ht="14.25" customHeight="1" x14ac:dyDescent="0.25">
      <c r="A105" s="73"/>
      <c r="B105" s="73"/>
      <c r="C105" s="73"/>
      <c r="D105" s="73"/>
      <c r="E105" s="73"/>
      <c r="F105" s="73"/>
      <c r="G105" s="86"/>
      <c r="H105" s="73"/>
      <c r="I105" s="73"/>
      <c r="J105" s="73"/>
      <c r="K105" s="73"/>
      <c r="L105" s="73"/>
    </row>
    <row r="106" spans="1:12" ht="14.25" customHeight="1" x14ac:dyDescent="0.25">
      <c r="A106" s="73"/>
      <c r="B106" s="73"/>
      <c r="C106" s="73"/>
      <c r="D106" s="73"/>
      <c r="E106" s="73"/>
      <c r="F106" s="73"/>
      <c r="G106" s="86"/>
      <c r="H106" s="73"/>
      <c r="I106" s="73"/>
      <c r="J106" s="73"/>
      <c r="K106" s="73"/>
      <c r="L106" s="73"/>
    </row>
    <row r="107" spans="1:12" ht="14.25" customHeight="1" x14ac:dyDescent="0.25">
      <c r="A107" s="73"/>
      <c r="B107" s="73"/>
      <c r="C107" s="73"/>
      <c r="D107" s="73"/>
      <c r="E107" s="73"/>
      <c r="F107" s="73"/>
      <c r="G107" s="86"/>
      <c r="H107" s="73"/>
      <c r="I107" s="73"/>
      <c r="J107" s="73"/>
      <c r="K107" s="73"/>
      <c r="L107" s="73"/>
    </row>
    <row r="108" spans="1:12" ht="14.25" customHeight="1" x14ac:dyDescent="0.25">
      <c r="A108" s="73"/>
      <c r="B108" s="73"/>
      <c r="C108" s="73"/>
      <c r="D108" s="73"/>
      <c r="E108" s="73"/>
      <c r="F108" s="73"/>
      <c r="G108" s="86"/>
      <c r="H108" s="73"/>
      <c r="I108" s="73"/>
      <c r="J108" s="73"/>
      <c r="K108" s="73"/>
      <c r="L108" s="73"/>
    </row>
    <row r="109" spans="1:12" ht="14.25" customHeight="1" x14ac:dyDescent="0.25">
      <c r="A109" s="73"/>
      <c r="B109" s="73"/>
      <c r="C109" s="73"/>
      <c r="D109" s="73"/>
      <c r="E109" s="73"/>
      <c r="F109" s="73"/>
      <c r="G109" s="86"/>
      <c r="H109" s="73"/>
      <c r="I109" s="73"/>
      <c r="J109" s="73"/>
      <c r="K109" s="73"/>
      <c r="L109" s="73"/>
    </row>
    <row r="110" spans="1:12" ht="14.25" customHeight="1" x14ac:dyDescent="0.25">
      <c r="A110" s="73"/>
      <c r="B110" s="73"/>
      <c r="C110" s="73"/>
      <c r="D110" s="73"/>
      <c r="E110" s="73"/>
      <c r="F110" s="73"/>
      <c r="G110" s="86"/>
      <c r="H110" s="73"/>
      <c r="I110" s="73"/>
      <c r="J110" s="73"/>
      <c r="K110" s="73"/>
      <c r="L110" s="73"/>
    </row>
    <row r="111" spans="1:12" ht="14.25" customHeight="1" x14ac:dyDescent="0.25">
      <c r="A111" s="73"/>
      <c r="B111" s="73"/>
      <c r="C111" s="73"/>
      <c r="D111" s="73"/>
      <c r="E111" s="73"/>
      <c r="F111" s="73"/>
      <c r="G111" s="86"/>
      <c r="H111" s="73"/>
      <c r="I111" s="73"/>
      <c r="J111" s="73"/>
      <c r="K111" s="73"/>
      <c r="L111" s="73"/>
    </row>
    <row r="112" spans="1:12" ht="14.25" customHeight="1" x14ac:dyDescent="0.25">
      <c r="A112" s="73"/>
      <c r="B112" s="73"/>
      <c r="C112" s="73"/>
      <c r="D112" s="73"/>
      <c r="E112" s="73"/>
      <c r="F112" s="73"/>
      <c r="G112" s="86"/>
      <c r="H112" s="73"/>
      <c r="I112" s="73"/>
      <c r="J112" s="73"/>
      <c r="K112" s="73"/>
      <c r="L112" s="73"/>
    </row>
    <row r="113" spans="1:12" ht="14.25" customHeight="1" x14ac:dyDescent="0.25">
      <c r="A113" s="73"/>
      <c r="B113" s="73"/>
      <c r="C113" s="73"/>
      <c r="D113" s="73"/>
      <c r="E113" s="73"/>
      <c r="F113" s="73"/>
      <c r="G113" s="86"/>
      <c r="H113" s="73"/>
      <c r="I113" s="73"/>
      <c r="J113" s="73"/>
      <c r="K113" s="73"/>
      <c r="L113" s="73"/>
    </row>
    <row r="114" spans="1:12" ht="14.25" customHeight="1" x14ac:dyDescent="0.25">
      <c r="A114" s="73"/>
      <c r="B114" s="73"/>
      <c r="C114" s="73"/>
      <c r="D114" s="73"/>
      <c r="E114" s="73"/>
      <c r="F114" s="73"/>
      <c r="G114" s="86"/>
      <c r="H114" s="73"/>
      <c r="I114" s="73"/>
      <c r="J114" s="73"/>
      <c r="K114" s="73"/>
      <c r="L114" s="73"/>
    </row>
    <row r="115" spans="1:12" ht="14.25" customHeight="1" x14ac:dyDescent="0.25">
      <c r="A115" s="73"/>
      <c r="B115" s="73"/>
      <c r="C115" s="73"/>
      <c r="D115" s="73"/>
      <c r="E115" s="73"/>
      <c r="F115" s="73"/>
      <c r="G115" s="86"/>
      <c r="H115" s="73"/>
      <c r="I115" s="73"/>
      <c r="J115" s="73"/>
      <c r="K115" s="73"/>
      <c r="L115" s="73"/>
    </row>
    <row r="116" spans="1:12" ht="14.25" customHeight="1" x14ac:dyDescent="0.25">
      <c r="A116" s="73"/>
      <c r="B116" s="73"/>
      <c r="C116" s="73"/>
      <c r="D116" s="73"/>
      <c r="E116" s="73"/>
      <c r="F116" s="73"/>
      <c r="G116" s="86"/>
      <c r="H116" s="73"/>
      <c r="I116" s="73"/>
      <c r="J116" s="73"/>
      <c r="K116" s="73"/>
      <c r="L116" s="73"/>
    </row>
    <row r="117" spans="1:12" ht="14.25" customHeight="1" x14ac:dyDescent="0.25">
      <c r="A117" s="73"/>
      <c r="B117" s="73"/>
      <c r="C117" s="73"/>
      <c r="D117" s="73"/>
      <c r="E117" s="73"/>
      <c r="F117" s="73"/>
      <c r="G117" s="86"/>
      <c r="H117" s="73"/>
      <c r="I117" s="73"/>
      <c r="J117" s="73"/>
      <c r="K117" s="73"/>
      <c r="L117" s="73"/>
    </row>
    <row r="118" spans="1:12" ht="14.25" customHeight="1" x14ac:dyDescent="0.25">
      <c r="A118" s="73"/>
      <c r="B118" s="73"/>
      <c r="C118" s="73"/>
      <c r="D118" s="73"/>
      <c r="E118" s="73"/>
      <c r="F118" s="73"/>
      <c r="G118" s="86"/>
      <c r="H118" s="73"/>
      <c r="I118" s="73"/>
      <c r="J118" s="73"/>
      <c r="K118" s="73"/>
      <c r="L118" s="73"/>
    </row>
    <row r="119" spans="1:12" ht="14.25" customHeight="1" x14ac:dyDescent="0.25">
      <c r="A119" s="73"/>
      <c r="B119" s="73"/>
      <c r="C119" s="73"/>
      <c r="D119" s="73"/>
      <c r="E119" s="73"/>
      <c r="F119" s="73"/>
      <c r="G119" s="86"/>
      <c r="H119" s="73"/>
      <c r="I119" s="73"/>
      <c r="J119" s="73"/>
      <c r="K119" s="73"/>
      <c r="L119" s="73"/>
    </row>
    <row r="120" spans="1:12" ht="14.25" customHeight="1" x14ac:dyDescent="0.25">
      <c r="A120" s="73"/>
      <c r="B120" s="73"/>
      <c r="C120" s="73"/>
      <c r="D120" s="73"/>
      <c r="E120" s="73"/>
      <c r="F120" s="73"/>
      <c r="G120" s="86"/>
      <c r="H120" s="73"/>
      <c r="I120" s="73"/>
      <c r="J120" s="73"/>
      <c r="K120" s="73"/>
      <c r="L120" s="73"/>
    </row>
    <row r="121" spans="1:12" ht="14.25" customHeight="1" x14ac:dyDescent="0.25">
      <c r="A121" s="73"/>
      <c r="B121" s="73"/>
      <c r="C121" s="73"/>
      <c r="D121" s="73"/>
      <c r="E121" s="73"/>
      <c r="F121" s="73"/>
      <c r="G121" s="86"/>
      <c r="H121" s="73"/>
      <c r="I121" s="73"/>
      <c r="J121" s="73"/>
      <c r="K121" s="73"/>
      <c r="L121" s="73"/>
    </row>
    <row r="122" spans="1:12" ht="14.25" customHeight="1" x14ac:dyDescent="0.25">
      <c r="A122" s="73"/>
      <c r="B122" s="73"/>
      <c r="C122" s="73"/>
      <c r="D122" s="73"/>
      <c r="E122" s="73"/>
      <c r="F122" s="73"/>
      <c r="G122" s="86"/>
      <c r="H122" s="73"/>
      <c r="I122" s="73"/>
      <c r="J122" s="73"/>
      <c r="K122" s="73"/>
      <c r="L122" s="73"/>
    </row>
    <row r="123" spans="1:12" ht="14.25" customHeight="1" x14ac:dyDescent="0.25">
      <c r="A123" s="73"/>
      <c r="B123" s="73"/>
      <c r="C123" s="73"/>
      <c r="D123" s="73"/>
      <c r="E123" s="73"/>
      <c r="F123" s="73"/>
      <c r="G123" s="86"/>
      <c r="H123" s="73"/>
      <c r="I123" s="73"/>
      <c r="J123" s="73"/>
      <c r="K123" s="73"/>
      <c r="L123" s="73"/>
    </row>
    <row r="124" spans="1:12" ht="14.25" customHeight="1" x14ac:dyDescent="0.25">
      <c r="A124" s="73"/>
      <c r="B124" s="73"/>
      <c r="C124" s="73"/>
      <c r="D124" s="73"/>
      <c r="E124" s="73"/>
      <c r="F124" s="73"/>
      <c r="G124" s="86"/>
      <c r="H124" s="73"/>
      <c r="I124" s="73"/>
      <c r="J124" s="73"/>
      <c r="K124" s="73"/>
      <c r="L124" s="73"/>
    </row>
    <row r="125" spans="1:12" ht="14.25" customHeight="1" x14ac:dyDescent="0.25">
      <c r="A125" s="73"/>
      <c r="B125" s="73"/>
      <c r="C125" s="73"/>
      <c r="D125" s="73"/>
      <c r="E125" s="73"/>
      <c r="F125" s="73"/>
      <c r="G125" s="86"/>
      <c r="H125" s="73"/>
      <c r="I125" s="73"/>
      <c r="J125" s="73"/>
      <c r="K125" s="73"/>
      <c r="L125" s="73"/>
    </row>
    <row r="126" spans="1:12" ht="14.25" customHeight="1" x14ac:dyDescent="0.25">
      <c r="A126" s="73"/>
      <c r="B126" s="73"/>
      <c r="C126" s="73"/>
      <c r="D126" s="73"/>
      <c r="E126" s="73"/>
      <c r="F126" s="73"/>
      <c r="G126" s="86"/>
      <c r="H126" s="73"/>
      <c r="I126" s="73"/>
      <c r="J126" s="73"/>
      <c r="K126" s="73"/>
      <c r="L126" s="73"/>
    </row>
    <row r="127" spans="1:12" ht="14.25" customHeight="1" x14ac:dyDescent="0.25">
      <c r="A127" s="73"/>
      <c r="B127" s="73"/>
      <c r="C127" s="73"/>
      <c r="D127" s="73"/>
      <c r="E127" s="73"/>
      <c r="F127" s="73"/>
      <c r="G127" s="86"/>
      <c r="H127" s="73"/>
      <c r="I127" s="73"/>
      <c r="J127" s="73"/>
      <c r="K127" s="73"/>
      <c r="L127" s="73"/>
    </row>
    <row r="128" spans="1:12" ht="14.25" customHeight="1" x14ac:dyDescent="0.25">
      <c r="A128" s="73"/>
      <c r="B128" s="73"/>
      <c r="C128" s="73"/>
      <c r="D128" s="73"/>
      <c r="E128" s="73"/>
      <c r="F128" s="73"/>
      <c r="G128" s="86"/>
      <c r="H128" s="73"/>
      <c r="I128" s="73"/>
      <c r="J128" s="73"/>
      <c r="K128" s="73"/>
      <c r="L128" s="73"/>
    </row>
    <row r="129" spans="1:12" ht="14.25" customHeight="1" x14ac:dyDescent="0.25">
      <c r="A129" s="73"/>
      <c r="B129" s="73"/>
      <c r="C129" s="73"/>
      <c r="D129" s="73"/>
      <c r="E129" s="73"/>
      <c r="F129" s="73"/>
      <c r="G129" s="86"/>
      <c r="H129" s="73"/>
      <c r="I129" s="73"/>
      <c r="J129" s="73"/>
      <c r="K129" s="73"/>
      <c r="L129" s="73"/>
    </row>
    <row r="130" spans="1:12" ht="14.25" customHeight="1" x14ac:dyDescent="0.25">
      <c r="A130" s="73"/>
      <c r="B130" s="73"/>
      <c r="C130" s="73"/>
      <c r="D130" s="73"/>
      <c r="E130" s="73"/>
      <c r="F130" s="73"/>
      <c r="G130" s="86"/>
      <c r="H130" s="73"/>
      <c r="I130" s="73"/>
      <c r="J130" s="73"/>
      <c r="K130" s="73"/>
      <c r="L130" s="73"/>
    </row>
    <row r="131" spans="1:12" ht="14.25" customHeight="1" x14ac:dyDescent="0.25">
      <c r="A131" s="73"/>
      <c r="B131" s="73"/>
      <c r="C131" s="73"/>
      <c r="D131" s="73"/>
      <c r="E131" s="73"/>
      <c r="F131" s="73"/>
      <c r="G131" s="86"/>
      <c r="H131" s="73"/>
      <c r="I131" s="73"/>
      <c r="J131" s="73"/>
      <c r="K131" s="73"/>
      <c r="L131" s="73"/>
    </row>
    <row r="132" spans="1:12" ht="14.25" customHeight="1" x14ac:dyDescent="0.25">
      <c r="A132" s="73"/>
      <c r="B132" s="73"/>
      <c r="C132" s="73"/>
      <c r="D132" s="73"/>
      <c r="E132" s="73"/>
      <c r="F132" s="73"/>
      <c r="G132" s="86"/>
      <c r="H132" s="73"/>
      <c r="I132" s="73"/>
      <c r="J132" s="73"/>
      <c r="K132" s="73"/>
      <c r="L132" s="73"/>
    </row>
    <row r="133" spans="1:12" ht="14.25" customHeight="1" x14ac:dyDescent="0.25">
      <c r="A133" s="73"/>
      <c r="B133" s="73"/>
      <c r="C133" s="73"/>
      <c r="D133" s="73"/>
      <c r="E133" s="73"/>
      <c r="F133" s="73"/>
      <c r="G133" s="86"/>
      <c r="H133" s="73"/>
      <c r="I133" s="73"/>
      <c r="J133" s="73"/>
      <c r="K133" s="73"/>
      <c r="L133" s="73"/>
    </row>
    <row r="134" spans="1:12" ht="14.25" customHeight="1" x14ac:dyDescent="0.25">
      <c r="A134" s="73"/>
      <c r="B134" s="73"/>
      <c r="C134" s="73"/>
      <c r="D134" s="73"/>
      <c r="E134" s="73"/>
      <c r="F134" s="73"/>
      <c r="G134" s="86"/>
      <c r="H134" s="73"/>
      <c r="I134" s="73"/>
      <c r="J134" s="73"/>
      <c r="K134" s="73"/>
      <c r="L134" s="73"/>
    </row>
    <row r="135" spans="1:12" ht="14.25" customHeight="1" x14ac:dyDescent="0.25">
      <c r="A135" s="73"/>
      <c r="B135" s="73"/>
      <c r="C135" s="73"/>
      <c r="D135" s="73"/>
      <c r="E135" s="73"/>
      <c r="F135" s="73"/>
      <c r="G135" s="86"/>
      <c r="H135" s="73"/>
      <c r="I135" s="73"/>
      <c r="J135" s="73"/>
      <c r="K135" s="73"/>
      <c r="L135" s="73"/>
    </row>
    <row r="136" spans="1:12" ht="14.25" customHeight="1" x14ac:dyDescent="0.25">
      <c r="A136" s="73"/>
      <c r="B136" s="73"/>
      <c r="C136" s="73"/>
      <c r="D136" s="73"/>
      <c r="E136" s="73"/>
      <c r="F136" s="73"/>
      <c r="G136" s="86"/>
      <c r="H136" s="73"/>
      <c r="I136" s="73"/>
      <c r="J136" s="73"/>
      <c r="K136" s="73"/>
      <c r="L136" s="73"/>
    </row>
    <row r="137" spans="1:12" ht="14.25" customHeight="1" x14ac:dyDescent="0.25">
      <c r="A137" s="73"/>
      <c r="B137" s="73"/>
      <c r="C137" s="73"/>
      <c r="D137" s="73"/>
      <c r="E137" s="73"/>
      <c r="F137" s="73"/>
      <c r="G137" s="86"/>
      <c r="H137" s="73"/>
      <c r="I137" s="73"/>
      <c r="J137" s="73"/>
      <c r="K137" s="73"/>
      <c r="L137" s="73"/>
    </row>
    <row r="138" spans="1:12" ht="14.25" customHeight="1" x14ac:dyDescent="0.25">
      <c r="A138" s="73"/>
      <c r="B138" s="73"/>
      <c r="C138" s="73"/>
      <c r="D138" s="73"/>
      <c r="E138" s="73"/>
      <c r="F138" s="73"/>
      <c r="G138" s="86"/>
      <c r="H138" s="73"/>
      <c r="I138" s="73"/>
      <c r="J138" s="73"/>
      <c r="K138" s="73"/>
      <c r="L138" s="73"/>
    </row>
    <row r="139" spans="1:12" ht="14.25" customHeight="1" x14ac:dyDescent="0.25">
      <c r="A139" s="73"/>
      <c r="B139" s="73"/>
      <c r="C139" s="73"/>
      <c r="D139" s="73"/>
      <c r="E139" s="73"/>
      <c r="F139" s="73"/>
      <c r="G139" s="86"/>
      <c r="H139" s="73"/>
      <c r="I139" s="73"/>
      <c r="J139" s="73"/>
      <c r="K139" s="73"/>
      <c r="L139" s="73"/>
    </row>
    <row r="140" spans="1:12" ht="14.25" customHeight="1" x14ac:dyDescent="0.25">
      <c r="A140" s="73"/>
      <c r="B140" s="73"/>
      <c r="C140" s="73"/>
      <c r="D140" s="73"/>
      <c r="E140" s="73"/>
      <c r="F140" s="73"/>
      <c r="G140" s="86"/>
      <c r="H140" s="73"/>
      <c r="I140" s="73"/>
      <c r="J140" s="73"/>
      <c r="K140" s="73"/>
      <c r="L140" s="73"/>
    </row>
    <row r="141" spans="1:12" ht="14.25" customHeight="1" x14ac:dyDescent="0.25">
      <c r="A141" s="73"/>
      <c r="B141" s="73"/>
      <c r="C141" s="73"/>
      <c r="D141" s="73"/>
      <c r="E141" s="73"/>
      <c r="F141" s="73"/>
      <c r="G141" s="86"/>
      <c r="H141" s="73"/>
      <c r="I141" s="73"/>
      <c r="J141" s="73"/>
      <c r="K141" s="73"/>
      <c r="L141" s="73"/>
    </row>
    <row r="142" spans="1:12" ht="14.25" customHeight="1" x14ac:dyDescent="0.25">
      <c r="A142" s="73"/>
      <c r="B142" s="73"/>
      <c r="C142" s="73"/>
      <c r="D142" s="73"/>
      <c r="E142" s="73"/>
      <c r="F142" s="73"/>
      <c r="G142" s="86"/>
      <c r="H142" s="73"/>
      <c r="I142" s="73"/>
      <c r="J142" s="73"/>
      <c r="K142" s="73"/>
      <c r="L142" s="73"/>
    </row>
    <row r="143" spans="1:12" ht="14.25" customHeight="1" x14ac:dyDescent="0.25">
      <c r="A143" s="73"/>
      <c r="B143" s="73"/>
      <c r="C143" s="73"/>
      <c r="D143" s="73"/>
      <c r="E143" s="73"/>
      <c r="F143" s="73"/>
      <c r="G143" s="86"/>
      <c r="H143" s="73"/>
      <c r="I143" s="73"/>
      <c r="J143" s="73"/>
      <c r="K143" s="73"/>
      <c r="L143" s="73"/>
    </row>
    <row r="144" spans="1:12" ht="14.25" customHeight="1" x14ac:dyDescent="0.25">
      <c r="A144" s="73"/>
      <c r="B144" s="73"/>
      <c r="C144" s="73"/>
      <c r="D144" s="73"/>
      <c r="E144" s="73"/>
      <c r="F144" s="73"/>
      <c r="G144" s="86"/>
      <c r="H144" s="73"/>
      <c r="I144" s="73"/>
      <c r="J144" s="73"/>
      <c r="K144" s="73"/>
      <c r="L144" s="73"/>
    </row>
    <row r="145" spans="1:12" ht="14.25" customHeight="1" x14ac:dyDescent="0.25">
      <c r="A145" s="73"/>
      <c r="B145" s="73"/>
      <c r="C145" s="73"/>
      <c r="D145" s="73"/>
      <c r="E145" s="73"/>
      <c r="F145" s="73"/>
      <c r="G145" s="86"/>
      <c r="H145" s="73"/>
      <c r="I145" s="73"/>
      <c r="J145" s="73"/>
      <c r="K145" s="73"/>
      <c r="L145" s="73"/>
    </row>
    <row r="146" spans="1:12" ht="14.25" customHeight="1" x14ac:dyDescent="0.25">
      <c r="A146" s="73"/>
      <c r="B146" s="73"/>
      <c r="C146" s="73"/>
      <c r="D146" s="73"/>
      <c r="E146" s="73"/>
      <c r="F146" s="73"/>
      <c r="G146" s="86"/>
      <c r="H146" s="73"/>
      <c r="I146" s="73"/>
      <c r="J146" s="73"/>
      <c r="K146" s="73"/>
      <c r="L146" s="73"/>
    </row>
    <row r="147" spans="1:12" ht="14.25" customHeight="1" x14ac:dyDescent="0.25">
      <c r="A147" s="73"/>
      <c r="B147" s="73"/>
      <c r="C147" s="73"/>
      <c r="D147" s="73"/>
      <c r="E147" s="73"/>
      <c r="F147" s="73"/>
      <c r="G147" s="86"/>
      <c r="H147" s="73"/>
      <c r="I147" s="73"/>
      <c r="J147" s="73"/>
      <c r="K147" s="73"/>
      <c r="L147" s="73"/>
    </row>
    <row r="148" spans="1:12" ht="14.25" customHeight="1" x14ac:dyDescent="0.25">
      <c r="A148" s="73"/>
      <c r="B148" s="73"/>
      <c r="C148" s="73"/>
      <c r="D148" s="73"/>
      <c r="E148" s="73"/>
      <c r="F148" s="73"/>
      <c r="G148" s="86"/>
      <c r="H148" s="73"/>
      <c r="I148" s="73"/>
      <c r="J148" s="73"/>
      <c r="K148" s="73"/>
      <c r="L148" s="73"/>
    </row>
    <row r="149" spans="1:12" ht="14.25" customHeight="1" x14ac:dyDescent="0.25">
      <c r="A149" s="73"/>
      <c r="B149" s="73"/>
      <c r="C149" s="73"/>
      <c r="D149" s="73"/>
      <c r="E149" s="73"/>
      <c r="F149" s="73"/>
      <c r="G149" s="86"/>
      <c r="H149" s="73"/>
      <c r="I149" s="73"/>
      <c r="J149" s="73"/>
      <c r="K149" s="73"/>
      <c r="L149" s="73"/>
    </row>
    <row r="150" spans="1:12" ht="14.25" customHeight="1" x14ac:dyDescent="0.25">
      <c r="A150" s="73"/>
      <c r="B150" s="73"/>
      <c r="C150" s="73"/>
      <c r="D150" s="73"/>
      <c r="E150" s="73"/>
      <c r="F150" s="73"/>
      <c r="G150" s="86"/>
      <c r="H150" s="73"/>
      <c r="I150" s="73"/>
      <c r="J150" s="73"/>
      <c r="K150" s="73"/>
      <c r="L150" s="73"/>
    </row>
    <row r="151" spans="1:12" ht="14.25" customHeight="1" x14ac:dyDescent="0.25">
      <c r="A151" s="73"/>
      <c r="B151" s="73"/>
      <c r="C151" s="73"/>
      <c r="D151" s="73"/>
      <c r="E151" s="73"/>
      <c r="F151" s="73"/>
      <c r="G151" s="86"/>
      <c r="H151" s="73"/>
      <c r="I151" s="73"/>
      <c r="J151" s="73"/>
      <c r="K151" s="73"/>
      <c r="L151" s="73"/>
    </row>
    <row r="152" spans="1:12" ht="14.25" customHeight="1" x14ac:dyDescent="0.25">
      <c r="A152" s="73"/>
      <c r="B152" s="73"/>
      <c r="C152" s="73"/>
      <c r="D152" s="73"/>
      <c r="E152" s="73"/>
      <c r="F152" s="73"/>
      <c r="G152" s="86"/>
      <c r="H152" s="73"/>
      <c r="I152" s="73"/>
      <c r="J152" s="73"/>
      <c r="K152" s="73"/>
      <c r="L152" s="73"/>
    </row>
    <row r="153" spans="1:12" ht="14.25" customHeight="1" x14ac:dyDescent="0.25">
      <c r="A153" s="73"/>
      <c r="B153" s="73"/>
      <c r="C153" s="73"/>
      <c r="D153" s="73"/>
      <c r="E153" s="73"/>
      <c r="F153" s="73"/>
      <c r="G153" s="86"/>
      <c r="H153" s="73"/>
      <c r="I153" s="73"/>
      <c r="J153" s="73"/>
      <c r="K153" s="73"/>
      <c r="L153" s="73"/>
    </row>
    <row r="154" spans="1:12" ht="14.25" customHeight="1" x14ac:dyDescent="0.25">
      <c r="A154" s="73"/>
      <c r="B154" s="73"/>
      <c r="C154" s="73"/>
      <c r="D154" s="73"/>
      <c r="E154" s="73"/>
      <c r="F154" s="73"/>
      <c r="G154" s="86"/>
      <c r="H154" s="73"/>
      <c r="I154" s="73"/>
      <c r="J154" s="73"/>
      <c r="K154" s="73"/>
      <c r="L154" s="73"/>
    </row>
    <row r="155" spans="1:12" ht="14.25" customHeight="1" x14ac:dyDescent="0.25">
      <c r="A155" s="73"/>
      <c r="B155" s="73"/>
      <c r="C155" s="73"/>
      <c r="D155" s="73"/>
      <c r="E155" s="73"/>
      <c r="F155" s="73"/>
      <c r="G155" s="86"/>
      <c r="H155" s="73"/>
      <c r="I155" s="73"/>
      <c r="J155" s="73"/>
      <c r="K155" s="73"/>
      <c r="L155" s="73"/>
    </row>
    <row r="156" spans="1:12" ht="14.25" customHeight="1" x14ac:dyDescent="0.25">
      <c r="A156" s="73"/>
      <c r="B156" s="73"/>
      <c r="C156" s="73"/>
      <c r="D156" s="73"/>
      <c r="E156" s="73"/>
      <c r="F156" s="73"/>
      <c r="G156" s="86"/>
      <c r="H156" s="73"/>
      <c r="I156" s="73"/>
      <c r="J156" s="73"/>
      <c r="K156" s="73"/>
      <c r="L156" s="73"/>
    </row>
    <row r="157" spans="1:12" ht="14.25" customHeight="1" x14ac:dyDescent="0.25">
      <c r="A157" s="73"/>
      <c r="B157" s="73"/>
      <c r="C157" s="73"/>
      <c r="D157" s="73"/>
      <c r="E157" s="73"/>
      <c r="F157" s="73"/>
      <c r="G157" s="86"/>
      <c r="H157" s="73"/>
      <c r="I157" s="73"/>
      <c r="J157" s="73"/>
      <c r="K157" s="73"/>
      <c r="L157" s="73"/>
    </row>
    <row r="158" spans="1:12" ht="14.25" customHeight="1" x14ac:dyDescent="0.25">
      <c r="A158" s="73"/>
      <c r="B158" s="73"/>
      <c r="C158" s="73"/>
      <c r="D158" s="73"/>
      <c r="E158" s="73"/>
      <c r="F158" s="73"/>
      <c r="G158" s="86"/>
      <c r="H158" s="73"/>
      <c r="I158" s="73"/>
      <c r="J158" s="73"/>
      <c r="K158" s="73"/>
      <c r="L158" s="73"/>
    </row>
    <row r="159" spans="1:12" ht="14.25" customHeight="1" x14ac:dyDescent="0.25">
      <c r="A159" s="73"/>
      <c r="B159" s="73"/>
      <c r="C159" s="73"/>
      <c r="D159" s="73"/>
      <c r="E159" s="73"/>
      <c r="F159" s="73"/>
      <c r="G159" s="86"/>
      <c r="H159" s="73"/>
      <c r="I159" s="73"/>
      <c r="J159" s="73"/>
      <c r="K159" s="73"/>
      <c r="L159" s="73"/>
    </row>
    <row r="160" spans="1:12" ht="14.25" customHeight="1" x14ac:dyDescent="0.25">
      <c r="A160" s="73"/>
      <c r="B160" s="73"/>
      <c r="C160" s="73"/>
      <c r="D160" s="73"/>
      <c r="E160" s="73"/>
      <c r="F160" s="73"/>
      <c r="G160" s="86"/>
      <c r="H160" s="73"/>
      <c r="I160" s="73"/>
      <c r="J160" s="73"/>
      <c r="K160" s="73"/>
      <c r="L160" s="73"/>
    </row>
    <row r="161" spans="1:12" ht="14.25" customHeight="1" x14ac:dyDescent="0.25">
      <c r="A161" s="73"/>
      <c r="B161" s="73"/>
      <c r="C161" s="73"/>
      <c r="D161" s="73"/>
      <c r="E161" s="73"/>
      <c r="F161" s="73"/>
      <c r="G161" s="86"/>
      <c r="H161" s="73"/>
      <c r="I161" s="73"/>
      <c r="J161" s="73"/>
      <c r="K161" s="73"/>
      <c r="L161" s="73"/>
    </row>
    <row r="162" spans="1:12" ht="14.25" customHeight="1" x14ac:dyDescent="0.25">
      <c r="A162" s="73"/>
      <c r="B162" s="73"/>
      <c r="C162" s="73"/>
      <c r="D162" s="73"/>
      <c r="E162" s="73"/>
      <c r="F162" s="73"/>
      <c r="G162" s="86"/>
      <c r="H162" s="73"/>
      <c r="I162" s="73"/>
      <c r="J162" s="73"/>
      <c r="K162" s="73"/>
      <c r="L162" s="73"/>
    </row>
    <row r="163" spans="1:12" ht="14.25" customHeight="1" x14ac:dyDescent="0.25">
      <c r="A163" s="73"/>
      <c r="B163" s="73"/>
      <c r="C163" s="73"/>
      <c r="D163" s="73"/>
      <c r="E163" s="73"/>
      <c r="F163" s="73"/>
      <c r="G163" s="86"/>
      <c r="H163" s="73"/>
      <c r="I163" s="73"/>
      <c r="J163" s="73"/>
      <c r="K163" s="73"/>
      <c r="L163" s="73"/>
    </row>
    <row r="164" spans="1:12" ht="14.25" customHeight="1" x14ac:dyDescent="0.25">
      <c r="A164" s="73"/>
      <c r="B164" s="73"/>
      <c r="C164" s="73"/>
      <c r="D164" s="73"/>
      <c r="E164" s="73"/>
      <c r="F164" s="73"/>
      <c r="G164" s="86"/>
      <c r="H164" s="73"/>
      <c r="I164" s="73"/>
      <c r="J164" s="73"/>
      <c r="K164" s="73"/>
      <c r="L164" s="73"/>
    </row>
    <row r="165" spans="1:12" ht="14.25" customHeight="1" x14ac:dyDescent="0.25">
      <c r="A165" s="73"/>
      <c r="B165" s="73"/>
      <c r="C165" s="73"/>
      <c r="D165" s="73"/>
      <c r="E165" s="73"/>
      <c r="F165" s="73"/>
      <c r="G165" s="86"/>
      <c r="H165" s="73"/>
      <c r="I165" s="73"/>
      <c r="J165" s="73"/>
      <c r="K165" s="73"/>
      <c r="L165" s="73"/>
    </row>
    <row r="166" spans="1:12" ht="14.25" customHeight="1" x14ac:dyDescent="0.25">
      <c r="A166" s="73"/>
      <c r="B166" s="73"/>
      <c r="C166" s="73"/>
      <c r="D166" s="73"/>
      <c r="E166" s="73"/>
      <c r="F166" s="73"/>
      <c r="G166" s="86"/>
      <c r="H166" s="73"/>
      <c r="I166" s="73"/>
      <c r="J166" s="73"/>
      <c r="K166" s="73"/>
      <c r="L166" s="73"/>
    </row>
    <row r="167" spans="1:12" ht="14.25" customHeight="1" x14ac:dyDescent="0.25">
      <c r="A167" s="73"/>
      <c r="B167" s="73"/>
      <c r="C167" s="73"/>
      <c r="D167" s="73"/>
      <c r="E167" s="73"/>
      <c r="F167" s="73"/>
      <c r="G167" s="86"/>
      <c r="H167" s="73"/>
      <c r="I167" s="73"/>
      <c r="J167" s="73"/>
      <c r="K167" s="73"/>
      <c r="L167" s="73"/>
    </row>
    <row r="168" spans="1:12" ht="14.25" customHeight="1" x14ac:dyDescent="0.25">
      <c r="A168" s="73"/>
      <c r="B168" s="73"/>
      <c r="C168" s="73"/>
      <c r="D168" s="73"/>
      <c r="E168" s="73"/>
      <c r="F168" s="73"/>
      <c r="G168" s="86"/>
      <c r="H168" s="73"/>
      <c r="I168" s="73"/>
      <c r="J168" s="73"/>
      <c r="K168" s="73"/>
      <c r="L168" s="73"/>
    </row>
    <row r="169" spans="1:12" ht="14.25" customHeight="1" x14ac:dyDescent="0.25">
      <c r="A169" s="73"/>
      <c r="B169" s="73"/>
      <c r="C169" s="73"/>
      <c r="D169" s="73"/>
      <c r="E169" s="73"/>
      <c r="F169" s="73"/>
      <c r="G169" s="86"/>
      <c r="H169" s="73"/>
      <c r="I169" s="73"/>
      <c r="J169" s="73"/>
      <c r="K169" s="73"/>
      <c r="L169" s="73"/>
    </row>
    <row r="170" spans="1:12" ht="14.25" customHeight="1" x14ac:dyDescent="0.25">
      <c r="A170" s="73"/>
      <c r="B170" s="73"/>
      <c r="C170" s="73"/>
      <c r="D170" s="73"/>
      <c r="E170" s="73"/>
      <c r="F170" s="73"/>
      <c r="G170" s="86"/>
      <c r="H170" s="73"/>
      <c r="I170" s="73"/>
      <c r="J170" s="73"/>
      <c r="K170" s="73"/>
      <c r="L170" s="73"/>
    </row>
    <row r="171" spans="1:12" ht="14.25" customHeight="1" x14ac:dyDescent="0.25">
      <c r="A171" s="73"/>
      <c r="B171" s="73"/>
      <c r="C171" s="73"/>
      <c r="D171" s="73"/>
      <c r="E171" s="73"/>
      <c r="F171" s="73"/>
      <c r="G171" s="86"/>
      <c r="H171" s="73"/>
      <c r="I171" s="73"/>
      <c r="J171" s="73"/>
      <c r="K171" s="73"/>
      <c r="L171" s="73"/>
    </row>
    <row r="172" spans="1:12" ht="14.25" customHeight="1" x14ac:dyDescent="0.25">
      <c r="A172" s="73"/>
      <c r="B172" s="73"/>
      <c r="C172" s="73"/>
      <c r="D172" s="73"/>
      <c r="E172" s="73"/>
      <c r="F172" s="73"/>
      <c r="G172" s="86"/>
      <c r="H172" s="73"/>
      <c r="I172" s="73"/>
      <c r="J172" s="73"/>
      <c r="K172" s="73"/>
      <c r="L172" s="73"/>
    </row>
    <row r="173" spans="1:12" ht="14.25" customHeight="1" x14ac:dyDescent="0.25">
      <c r="A173" s="73"/>
      <c r="B173" s="73"/>
      <c r="C173" s="73"/>
      <c r="D173" s="73"/>
      <c r="E173" s="73"/>
      <c r="F173" s="73"/>
      <c r="G173" s="86"/>
      <c r="H173" s="73"/>
      <c r="I173" s="73"/>
      <c r="J173" s="73"/>
      <c r="K173" s="73"/>
      <c r="L173" s="73"/>
    </row>
    <row r="174" spans="1:12" ht="14.25" customHeight="1" x14ac:dyDescent="0.25">
      <c r="A174" s="73"/>
      <c r="B174" s="73"/>
      <c r="C174" s="73"/>
      <c r="D174" s="73"/>
      <c r="E174" s="73"/>
      <c r="F174" s="73"/>
      <c r="G174" s="86"/>
      <c r="H174" s="73"/>
      <c r="I174" s="73"/>
      <c r="J174" s="73"/>
      <c r="K174" s="73"/>
      <c r="L174" s="73"/>
    </row>
    <row r="175" spans="1:12" ht="14.25" customHeight="1" x14ac:dyDescent="0.25">
      <c r="A175" s="73"/>
      <c r="B175" s="73"/>
      <c r="C175" s="73"/>
      <c r="D175" s="73"/>
      <c r="E175" s="73"/>
      <c r="F175" s="73"/>
      <c r="G175" s="86"/>
      <c r="H175" s="73"/>
      <c r="I175" s="73"/>
      <c r="J175" s="73"/>
      <c r="K175" s="73"/>
      <c r="L175" s="73"/>
    </row>
    <row r="176" spans="1:12" ht="14.25" customHeight="1" x14ac:dyDescent="0.25">
      <c r="A176" s="73"/>
      <c r="B176" s="73"/>
      <c r="C176" s="73"/>
      <c r="D176" s="73"/>
      <c r="E176" s="73"/>
      <c r="F176" s="73"/>
      <c r="G176" s="86"/>
      <c r="H176" s="73"/>
      <c r="I176" s="73"/>
      <c r="J176" s="73"/>
      <c r="K176" s="73"/>
      <c r="L176" s="73"/>
    </row>
    <row r="177" spans="1:12" ht="14.25" customHeight="1" x14ac:dyDescent="0.25">
      <c r="A177" s="73"/>
      <c r="B177" s="73"/>
      <c r="C177" s="73"/>
      <c r="D177" s="73"/>
      <c r="E177" s="73"/>
      <c r="F177" s="73"/>
      <c r="G177" s="86"/>
      <c r="H177" s="73"/>
      <c r="I177" s="73"/>
      <c r="J177" s="73"/>
      <c r="K177" s="73"/>
      <c r="L177" s="73"/>
    </row>
    <row r="178" spans="1:12" ht="14.25" customHeight="1" x14ac:dyDescent="0.25">
      <c r="A178" s="73"/>
      <c r="B178" s="73"/>
      <c r="C178" s="73"/>
      <c r="D178" s="73"/>
      <c r="E178" s="73"/>
      <c r="F178" s="73"/>
      <c r="G178" s="86"/>
      <c r="H178" s="73"/>
      <c r="I178" s="73"/>
      <c r="J178" s="73"/>
      <c r="K178" s="73"/>
      <c r="L178" s="73"/>
    </row>
    <row r="179" spans="1:12" ht="14.25" customHeight="1" x14ac:dyDescent="0.25">
      <c r="A179" s="73"/>
      <c r="B179" s="73"/>
      <c r="C179" s="73"/>
      <c r="D179" s="73"/>
      <c r="E179" s="73"/>
      <c r="F179" s="73"/>
      <c r="G179" s="86"/>
      <c r="H179" s="73"/>
      <c r="I179" s="73"/>
      <c r="J179" s="73"/>
      <c r="K179" s="73"/>
      <c r="L179" s="73"/>
    </row>
    <row r="180" spans="1:12" ht="14.25" customHeight="1" x14ac:dyDescent="0.25">
      <c r="A180" s="73"/>
      <c r="B180" s="73"/>
      <c r="C180" s="73"/>
      <c r="D180" s="73"/>
      <c r="E180" s="73"/>
      <c r="F180" s="73"/>
      <c r="G180" s="86"/>
      <c r="H180" s="73"/>
      <c r="I180" s="73"/>
      <c r="J180" s="73"/>
      <c r="K180" s="73"/>
      <c r="L180" s="73"/>
    </row>
    <row r="181" spans="1:12" ht="14.25" customHeight="1" x14ac:dyDescent="0.25">
      <c r="A181" s="73"/>
      <c r="B181" s="73"/>
      <c r="C181" s="73"/>
      <c r="D181" s="73"/>
      <c r="E181" s="73"/>
      <c r="F181" s="73"/>
      <c r="G181" s="86"/>
      <c r="H181" s="73"/>
      <c r="I181" s="73"/>
      <c r="J181" s="73"/>
      <c r="K181" s="73"/>
      <c r="L181" s="73"/>
    </row>
    <row r="182" spans="1:12" ht="14.25" customHeight="1" x14ac:dyDescent="0.25">
      <c r="A182" s="73"/>
      <c r="B182" s="73"/>
      <c r="C182" s="73"/>
      <c r="D182" s="73"/>
      <c r="E182" s="73"/>
      <c r="F182" s="73"/>
      <c r="G182" s="86"/>
      <c r="H182" s="73"/>
      <c r="I182" s="73"/>
      <c r="J182" s="73"/>
      <c r="K182" s="73"/>
      <c r="L182" s="73"/>
    </row>
    <row r="183" spans="1:12" ht="14.25" customHeight="1" x14ac:dyDescent="0.25">
      <c r="A183" s="73"/>
      <c r="B183" s="73"/>
      <c r="C183" s="73"/>
      <c r="D183" s="73"/>
      <c r="E183" s="73"/>
      <c r="F183" s="73"/>
      <c r="G183" s="86"/>
      <c r="H183" s="73"/>
      <c r="I183" s="73"/>
      <c r="J183" s="73"/>
      <c r="K183" s="73"/>
      <c r="L183" s="73"/>
    </row>
    <row r="184" spans="1:12" ht="14.25" customHeight="1" x14ac:dyDescent="0.25">
      <c r="A184" s="73"/>
      <c r="B184" s="73"/>
      <c r="C184" s="73"/>
      <c r="D184" s="73"/>
      <c r="E184" s="73"/>
      <c r="F184" s="73"/>
      <c r="G184" s="86"/>
      <c r="H184" s="73"/>
      <c r="I184" s="73"/>
      <c r="J184" s="73"/>
      <c r="K184" s="73"/>
      <c r="L184" s="73"/>
    </row>
    <row r="185" spans="1:12" ht="14.25" customHeight="1" x14ac:dyDescent="0.25">
      <c r="A185" s="73"/>
      <c r="B185" s="73"/>
      <c r="C185" s="73"/>
      <c r="D185" s="73"/>
      <c r="E185" s="73"/>
      <c r="F185" s="73"/>
      <c r="G185" s="86"/>
      <c r="H185" s="73"/>
      <c r="I185" s="73"/>
      <c r="J185" s="73"/>
      <c r="K185" s="73"/>
      <c r="L185" s="73"/>
    </row>
    <row r="186" spans="1:12" ht="14.25" customHeight="1" x14ac:dyDescent="0.25">
      <c r="A186" s="73"/>
      <c r="B186" s="73"/>
      <c r="C186" s="73"/>
      <c r="D186" s="73"/>
      <c r="E186" s="73"/>
      <c r="F186" s="73"/>
      <c r="G186" s="86"/>
      <c r="H186" s="73"/>
      <c r="I186" s="73"/>
      <c r="J186" s="73"/>
      <c r="K186" s="73"/>
      <c r="L186" s="73"/>
    </row>
    <row r="187" spans="1:12" ht="14.25" customHeight="1" x14ac:dyDescent="0.25">
      <c r="A187" s="73"/>
      <c r="B187" s="73"/>
      <c r="C187" s="73"/>
      <c r="D187" s="73"/>
      <c r="E187" s="73"/>
      <c r="F187" s="73"/>
      <c r="G187" s="86"/>
      <c r="H187" s="73"/>
      <c r="I187" s="73"/>
      <c r="J187" s="73"/>
      <c r="K187" s="73"/>
      <c r="L187" s="73"/>
    </row>
    <row r="188" spans="1:12" ht="14.25" customHeight="1" x14ac:dyDescent="0.25">
      <c r="A188" s="73"/>
      <c r="B188" s="73"/>
      <c r="C188" s="73"/>
      <c r="D188" s="73"/>
      <c r="E188" s="73"/>
      <c r="F188" s="73"/>
      <c r="G188" s="86"/>
      <c r="H188" s="73"/>
      <c r="I188" s="73"/>
      <c r="J188" s="73"/>
      <c r="K188" s="73"/>
      <c r="L188" s="73"/>
    </row>
    <row r="189" spans="1:12" ht="14.25" customHeight="1" x14ac:dyDescent="0.25">
      <c r="A189" s="73"/>
      <c r="B189" s="73"/>
      <c r="C189" s="73"/>
      <c r="D189" s="73"/>
      <c r="E189" s="73"/>
      <c r="F189" s="73"/>
      <c r="G189" s="86"/>
      <c r="H189" s="73"/>
      <c r="I189" s="73"/>
      <c r="J189" s="73"/>
      <c r="K189" s="73"/>
      <c r="L189" s="73"/>
    </row>
    <row r="190" spans="1:12" ht="14.25" customHeight="1" x14ac:dyDescent="0.25">
      <c r="A190" s="73"/>
      <c r="B190" s="73"/>
      <c r="C190" s="73"/>
      <c r="D190" s="73"/>
      <c r="E190" s="73"/>
      <c r="F190" s="73"/>
      <c r="G190" s="86"/>
      <c r="H190" s="73"/>
      <c r="I190" s="73"/>
      <c r="J190" s="73"/>
      <c r="K190" s="73"/>
      <c r="L190" s="73"/>
    </row>
    <row r="191" spans="1:12" ht="14.25" customHeight="1" x14ac:dyDescent="0.25">
      <c r="A191" s="73"/>
      <c r="B191" s="73"/>
      <c r="C191" s="73"/>
      <c r="D191" s="73"/>
      <c r="E191" s="73"/>
      <c r="F191" s="73"/>
      <c r="G191" s="86"/>
      <c r="H191" s="73"/>
      <c r="I191" s="73"/>
      <c r="J191" s="73"/>
      <c r="K191" s="73"/>
      <c r="L191" s="73"/>
    </row>
    <row r="192" spans="1:12" ht="14.25" customHeight="1" x14ac:dyDescent="0.25">
      <c r="A192" s="73"/>
      <c r="B192" s="73"/>
      <c r="C192" s="73"/>
      <c r="D192" s="73"/>
      <c r="E192" s="73"/>
      <c r="F192" s="73"/>
      <c r="G192" s="86"/>
      <c r="H192" s="73"/>
      <c r="I192" s="73"/>
      <c r="J192" s="73"/>
      <c r="K192" s="73"/>
      <c r="L192" s="73"/>
    </row>
    <row r="193" spans="1:12" ht="14.25" customHeight="1" x14ac:dyDescent="0.25">
      <c r="A193" s="73"/>
      <c r="B193" s="73"/>
      <c r="C193" s="73"/>
      <c r="D193" s="73"/>
      <c r="E193" s="73"/>
      <c r="F193" s="73"/>
      <c r="G193" s="86"/>
      <c r="H193" s="73"/>
      <c r="I193" s="73"/>
      <c r="J193" s="73"/>
      <c r="K193" s="73"/>
      <c r="L193" s="73"/>
    </row>
    <row r="194" spans="1:12" ht="14.25" customHeight="1" x14ac:dyDescent="0.25">
      <c r="A194" s="73"/>
      <c r="B194" s="73"/>
      <c r="C194" s="73"/>
      <c r="D194" s="73"/>
      <c r="E194" s="73"/>
      <c r="F194" s="73"/>
      <c r="G194" s="86"/>
      <c r="H194" s="73"/>
      <c r="I194" s="73"/>
      <c r="J194" s="73"/>
      <c r="K194" s="73"/>
      <c r="L194" s="73"/>
    </row>
    <row r="195" spans="1:12" ht="14.25" customHeight="1" x14ac:dyDescent="0.25">
      <c r="A195" s="73"/>
      <c r="B195" s="73"/>
      <c r="C195" s="73"/>
      <c r="D195" s="73"/>
      <c r="E195" s="73"/>
      <c r="F195" s="73"/>
      <c r="G195" s="86"/>
      <c r="H195" s="73"/>
      <c r="I195" s="73"/>
      <c r="J195" s="73"/>
      <c r="K195" s="73"/>
      <c r="L195" s="73"/>
    </row>
    <row r="196" spans="1:12" ht="14.25" customHeight="1" x14ac:dyDescent="0.25">
      <c r="A196" s="73"/>
      <c r="B196" s="73"/>
      <c r="C196" s="73"/>
      <c r="D196" s="73"/>
      <c r="E196" s="73"/>
      <c r="F196" s="73"/>
      <c r="G196" s="86"/>
      <c r="H196" s="73"/>
      <c r="I196" s="73"/>
      <c r="J196" s="73"/>
      <c r="K196" s="73"/>
      <c r="L196" s="73"/>
    </row>
    <row r="197" spans="1:12" ht="14.25" customHeight="1" x14ac:dyDescent="0.25">
      <c r="A197" s="73"/>
      <c r="B197" s="73"/>
      <c r="C197" s="73"/>
      <c r="D197" s="73"/>
      <c r="E197" s="73"/>
      <c r="F197" s="73"/>
      <c r="G197" s="86"/>
      <c r="H197" s="73"/>
      <c r="I197" s="73"/>
      <c r="J197" s="73"/>
      <c r="K197" s="73"/>
      <c r="L197" s="73"/>
    </row>
    <row r="198" spans="1:12" ht="14.25" customHeight="1" x14ac:dyDescent="0.25">
      <c r="A198" s="73"/>
      <c r="B198" s="73"/>
      <c r="C198" s="73"/>
      <c r="D198" s="73"/>
      <c r="E198" s="73"/>
      <c r="F198" s="73"/>
      <c r="G198" s="86"/>
      <c r="H198" s="73"/>
      <c r="I198" s="73"/>
      <c r="J198" s="73"/>
      <c r="K198" s="73"/>
      <c r="L198" s="73"/>
    </row>
    <row r="199" spans="1:12" ht="14.25" customHeight="1" x14ac:dyDescent="0.25">
      <c r="A199" s="73"/>
      <c r="B199" s="73"/>
      <c r="C199" s="73"/>
      <c r="D199" s="73"/>
      <c r="E199" s="73"/>
      <c r="F199" s="73"/>
      <c r="G199" s="86"/>
      <c r="H199" s="73"/>
      <c r="I199" s="73"/>
      <c r="J199" s="73"/>
      <c r="K199" s="73"/>
      <c r="L199" s="73"/>
    </row>
    <row r="200" spans="1:12" ht="14.25" customHeight="1" x14ac:dyDescent="0.25">
      <c r="A200" s="73"/>
      <c r="B200" s="73"/>
      <c r="C200" s="73"/>
      <c r="D200" s="73"/>
      <c r="E200" s="73"/>
      <c r="F200" s="73"/>
      <c r="G200" s="86"/>
      <c r="H200" s="73"/>
      <c r="I200" s="73"/>
      <c r="J200" s="73"/>
      <c r="K200" s="73"/>
      <c r="L200" s="73"/>
    </row>
    <row r="201" spans="1:12" ht="14.25" customHeight="1" x14ac:dyDescent="0.25">
      <c r="A201" s="73"/>
      <c r="B201" s="73"/>
      <c r="C201" s="73"/>
      <c r="D201" s="73"/>
      <c r="E201" s="73"/>
      <c r="F201" s="73"/>
      <c r="G201" s="86"/>
      <c r="H201" s="73"/>
      <c r="I201" s="73"/>
      <c r="J201" s="73"/>
      <c r="K201" s="73"/>
      <c r="L201" s="73"/>
    </row>
    <row r="202" spans="1:12" ht="14.25" customHeight="1" x14ac:dyDescent="0.25">
      <c r="A202" s="73"/>
      <c r="B202" s="73"/>
      <c r="C202" s="73"/>
      <c r="D202" s="73"/>
      <c r="E202" s="73"/>
      <c r="F202" s="73"/>
      <c r="G202" s="86"/>
      <c r="H202" s="73"/>
      <c r="I202" s="73"/>
      <c r="J202" s="73"/>
      <c r="K202" s="73"/>
      <c r="L202" s="73"/>
    </row>
    <row r="203" spans="1:12" ht="14.25" customHeight="1" x14ac:dyDescent="0.25">
      <c r="A203" s="73"/>
      <c r="B203" s="73"/>
      <c r="C203" s="73"/>
      <c r="D203" s="73"/>
      <c r="E203" s="73"/>
      <c r="F203" s="73"/>
      <c r="G203" s="86"/>
      <c r="H203" s="73"/>
      <c r="I203" s="73"/>
      <c r="J203" s="73"/>
      <c r="K203" s="73"/>
      <c r="L203" s="73"/>
    </row>
    <row r="204" spans="1:12" ht="14.25" customHeight="1" x14ac:dyDescent="0.25">
      <c r="A204" s="73"/>
      <c r="B204" s="73"/>
      <c r="C204" s="73"/>
      <c r="D204" s="73"/>
      <c r="E204" s="73"/>
      <c r="F204" s="73"/>
      <c r="G204" s="86"/>
      <c r="H204" s="73"/>
      <c r="I204" s="73"/>
      <c r="J204" s="73"/>
      <c r="K204" s="73"/>
      <c r="L204" s="73"/>
    </row>
    <row r="205" spans="1:12" ht="14.25" customHeight="1" x14ac:dyDescent="0.25">
      <c r="A205" s="73"/>
      <c r="B205" s="73"/>
      <c r="C205" s="73"/>
      <c r="D205" s="73"/>
      <c r="E205" s="73"/>
      <c r="F205" s="73"/>
      <c r="G205" s="86"/>
      <c r="H205" s="73"/>
      <c r="I205" s="73"/>
      <c r="J205" s="73"/>
      <c r="K205" s="73"/>
      <c r="L205" s="73"/>
    </row>
    <row r="206" spans="1:12" ht="14.25" customHeight="1" x14ac:dyDescent="0.25">
      <c r="A206" s="73"/>
      <c r="B206" s="73"/>
      <c r="C206" s="73"/>
      <c r="D206" s="73"/>
      <c r="E206" s="73"/>
      <c r="F206" s="73"/>
      <c r="G206" s="86"/>
      <c r="H206" s="73"/>
      <c r="I206" s="73"/>
      <c r="J206" s="73"/>
      <c r="K206" s="73"/>
      <c r="L206" s="73"/>
    </row>
    <row r="207" spans="1:12" ht="14.25" customHeight="1" x14ac:dyDescent="0.25">
      <c r="A207" s="73"/>
      <c r="B207" s="73"/>
      <c r="C207" s="73"/>
      <c r="D207" s="73"/>
      <c r="E207" s="73"/>
      <c r="F207" s="73"/>
      <c r="G207" s="86"/>
      <c r="H207" s="73"/>
      <c r="I207" s="73"/>
      <c r="J207" s="73"/>
      <c r="K207" s="73"/>
      <c r="L207" s="73"/>
    </row>
    <row r="208" spans="1:12" ht="14.25" customHeight="1" x14ac:dyDescent="0.25">
      <c r="A208" s="73"/>
      <c r="B208" s="73"/>
      <c r="C208" s="73"/>
      <c r="D208" s="73"/>
      <c r="E208" s="73"/>
      <c r="F208" s="73"/>
      <c r="G208" s="86"/>
      <c r="H208" s="73"/>
      <c r="I208" s="73"/>
      <c r="J208" s="73"/>
      <c r="K208" s="73"/>
      <c r="L208" s="73"/>
    </row>
    <row r="209" spans="1:12" ht="14.25" customHeight="1" x14ac:dyDescent="0.25">
      <c r="A209" s="73"/>
      <c r="B209" s="73"/>
      <c r="C209" s="73"/>
      <c r="D209" s="73"/>
      <c r="E209" s="73"/>
      <c r="F209" s="73"/>
      <c r="G209" s="86"/>
      <c r="H209" s="73"/>
      <c r="I209" s="73"/>
      <c r="J209" s="73"/>
      <c r="K209" s="73"/>
      <c r="L209" s="73"/>
    </row>
    <row r="210" spans="1:12" ht="14.25" customHeight="1" x14ac:dyDescent="0.25">
      <c r="A210" s="73"/>
      <c r="B210" s="73"/>
      <c r="C210" s="73"/>
      <c r="D210" s="73"/>
      <c r="E210" s="73"/>
      <c r="F210" s="73"/>
      <c r="G210" s="86"/>
      <c r="H210" s="73"/>
      <c r="I210" s="73"/>
      <c r="J210" s="73"/>
      <c r="K210" s="73"/>
      <c r="L210" s="73"/>
    </row>
    <row r="211" spans="1:12" ht="14.25" customHeight="1" x14ac:dyDescent="0.25">
      <c r="A211" s="73"/>
      <c r="B211" s="73"/>
      <c r="C211" s="73"/>
      <c r="D211" s="73"/>
      <c r="E211" s="73"/>
      <c r="F211" s="73"/>
      <c r="G211" s="86"/>
      <c r="H211" s="73"/>
      <c r="I211" s="73"/>
      <c r="J211" s="73"/>
      <c r="K211" s="73"/>
      <c r="L211" s="73"/>
    </row>
    <row r="212" spans="1:12" ht="14.25" customHeight="1" x14ac:dyDescent="0.25">
      <c r="A212" s="73"/>
      <c r="B212" s="73"/>
      <c r="C212" s="73"/>
      <c r="D212" s="73"/>
      <c r="E212" s="73"/>
      <c r="F212" s="73"/>
      <c r="G212" s="86"/>
      <c r="H212" s="73"/>
      <c r="I212" s="73"/>
      <c r="J212" s="73"/>
      <c r="K212" s="73"/>
      <c r="L212" s="73"/>
    </row>
    <row r="213" spans="1:12" ht="14.25" customHeight="1" x14ac:dyDescent="0.25">
      <c r="A213" s="73"/>
      <c r="B213" s="73"/>
      <c r="C213" s="73"/>
      <c r="D213" s="73"/>
      <c r="E213" s="73"/>
      <c r="F213" s="73"/>
      <c r="G213" s="86"/>
      <c r="H213" s="73"/>
      <c r="I213" s="73"/>
      <c r="J213" s="73"/>
      <c r="K213" s="73"/>
      <c r="L213" s="73"/>
    </row>
    <row r="214" spans="1:12" ht="14.25" customHeight="1" x14ac:dyDescent="0.25">
      <c r="A214" s="73"/>
      <c r="B214" s="73"/>
      <c r="C214" s="73"/>
      <c r="D214" s="73"/>
      <c r="E214" s="73"/>
      <c r="F214" s="73"/>
      <c r="G214" s="86"/>
      <c r="H214" s="73"/>
      <c r="I214" s="73"/>
      <c r="J214" s="73"/>
      <c r="K214" s="73"/>
      <c r="L214" s="73"/>
    </row>
    <row r="215" spans="1:12" ht="14.25" customHeight="1" x14ac:dyDescent="0.25">
      <c r="A215" s="73"/>
      <c r="B215" s="73"/>
      <c r="C215" s="73"/>
      <c r="D215" s="73"/>
      <c r="E215" s="73"/>
      <c r="F215" s="73"/>
      <c r="G215" s="86"/>
      <c r="H215" s="73"/>
      <c r="I215" s="73"/>
      <c r="J215" s="73"/>
      <c r="K215" s="73"/>
      <c r="L215" s="73"/>
    </row>
    <row r="216" spans="1:12" ht="14.25" customHeight="1" x14ac:dyDescent="0.25">
      <c r="A216" s="73"/>
      <c r="B216" s="73"/>
      <c r="C216" s="73"/>
      <c r="D216" s="73"/>
      <c r="E216" s="73"/>
      <c r="F216" s="73"/>
      <c r="G216" s="86"/>
      <c r="H216" s="73"/>
      <c r="I216" s="73"/>
      <c r="J216" s="73"/>
      <c r="K216" s="73"/>
      <c r="L216" s="73"/>
    </row>
    <row r="217" spans="1:12" ht="14.25" customHeight="1" x14ac:dyDescent="0.25">
      <c r="A217" s="73"/>
      <c r="B217" s="73"/>
      <c r="C217" s="73"/>
      <c r="D217" s="73"/>
      <c r="E217" s="73"/>
      <c r="F217" s="73"/>
      <c r="G217" s="86"/>
      <c r="H217" s="73"/>
      <c r="I217" s="73"/>
      <c r="J217" s="73"/>
      <c r="K217" s="73"/>
      <c r="L217" s="73"/>
    </row>
    <row r="218" spans="1:12" ht="14.25" customHeight="1" x14ac:dyDescent="0.25">
      <c r="A218" s="73"/>
      <c r="B218" s="73"/>
      <c r="C218" s="73"/>
      <c r="D218" s="73"/>
      <c r="E218" s="73"/>
      <c r="F218" s="73"/>
      <c r="G218" s="86"/>
      <c r="H218" s="73"/>
      <c r="I218" s="73"/>
      <c r="J218" s="73"/>
      <c r="K218" s="73"/>
      <c r="L218" s="73"/>
    </row>
    <row r="219" spans="1:12" ht="14.25" customHeight="1" x14ac:dyDescent="0.25">
      <c r="A219" s="73"/>
      <c r="B219" s="73"/>
      <c r="C219" s="73"/>
      <c r="D219" s="73"/>
      <c r="E219" s="73"/>
      <c r="F219" s="73"/>
      <c r="G219" s="86"/>
      <c r="H219" s="73"/>
      <c r="I219" s="73"/>
      <c r="J219" s="73"/>
      <c r="K219" s="73"/>
      <c r="L219" s="73"/>
    </row>
    <row r="220" spans="1:12" ht="14.25" customHeight="1" x14ac:dyDescent="0.25">
      <c r="A220" s="73"/>
      <c r="B220" s="73"/>
      <c r="C220" s="73"/>
      <c r="D220" s="73"/>
      <c r="E220" s="73"/>
      <c r="F220" s="73"/>
      <c r="G220" s="86"/>
      <c r="H220" s="73"/>
      <c r="I220" s="73"/>
      <c r="J220" s="73"/>
      <c r="K220" s="73"/>
      <c r="L220" s="73"/>
    </row>
    <row r="221" spans="1:12" ht="14.25" customHeight="1" x14ac:dyDescent="0.25">
      <c r="A221" s="73"/>
      <c r="B221" s="73"/>
      <c r="C221" s="73"/>
      <c r="D221" s="73"/>
      <c r="E221" s="73"/>
      <c r="F221" s="73"/>
      <c r="G221" s="86"/>
      <c r="H221" s="73"/>
      <c r="I221" s="73"/>
      <c r="J221" s="73"/>
      <c r="K221" s="73"/>
      <c r="L221" s="73"/>
    </row>
    <row r="222" spans="1:12" ht="14.25" customHeight="1" x14ac:dyDescent="0.25">
      <c r="A222" s="73"/>
      <c r="B222" s="73"/>
      <c r="C222" s="73"/>
      <c r="D222" s="73"/>
      <c r="E222" s="73"/>
      <c r="F222" s="73"/>
      <c r="G222" s="86"/>
      <c r="H222" s="73"/>
      <c r="I222" s="73"/>
      <c r="J222" s="73"/>
      <c r="K222" s="73"/>
      <c r="L222" s="73"/>
    </row>
    <row r="223" spans="1:12" ht="14.25" customHeight="1" x14ac:dyDescent="0.25">
      <c r="A223" s="73"/>
      <c r="B223" s="73"/>
      <c r="C223" s="73"/>
      <c r="D223" s="73"/>
      <c r="E223" s="73"/>
      <c r="F223" s="73"/>
      <c r="G223" s="86"/>
      <c r="H223" s="73"/>
      <c r="I223" s="73"/>
      <c r="J223" s="73"/>
      <c r="K223" s="73"/>
      <c r="L223" s="73"/>
    </row>
    <row r="224" spans="1:12" ht="14.25" customHeight="1" x14ac:dyDescent="0.25">
      <c r="A224" s="73"/>
      <c r="B224" s="73"/>
      <c r="C224" s="73"/>
      <c r="D224" s="73"/>
      <c r="E224" s="73"/>
      <c r="F224" s="73"/>
      <c r="G224" s="86"/>
      <c r="H224" s="73"/>
      <c r="I224" s="73"/>
      <c r="J224" s="73"/>
      <c r="K224" s="73"/>
      <c r="L224" s="73"/>
    </row>
    <row r="225" spans="1:12" ht="14.25" customHeight="1" x14ac:dyDescent="0.25">
      <c r="A225" s="73"/>
      <c r="B225" s="73"/>
      <c r="C225" s="73"/>
      <c r="D225" s="73"/>
      <c r="E225" s="73"/>
      <c r="F225" s="73"/>
      <c r="G225" s="86"/>
      <c r="H225" s="73"/>
      <c r="I225" s="73"/>
      <c r="J225" s="73"/>
      <c r="K225" s="73"/>
      <c r="L225" s="73"/>
    </row>
    <row r="226" spans="1:12" ht="14.25" customHeight="1" x14ac:dyDescent="0.25">
      <c r="A226" s="73"/>
      <c r="B226" s="73"/>
      <c r="C226" s="73"/>
      <c r="D226" s="73"/>
      <c r="E226" s="73"/>
      <c r="F226" s="73"/>
      <c r="G226" s="86"/>
      <c r="H226" s="73"/>
      <c r="I226" s="73"/>
      <c r="J226" s="73"/>
      <c r="K226" s="73"/>
      <c r="L226" s="73"/>
    </row>
    <row r="227" spans="1:12" ht="14.25" customHeight="1" x14ac:dyDescent="0.25">
      <c r="A227" s="73"/>
      <c r="B227" s="73"/>
      <c r="C227" s="73"/>
      <c r="D227" s="73"/>
      <c r="E227" s="73"/>
      <c r="F227" s="73"/>
      <c r="G227" s="86"/>
      <c r="H227" s="73"/>
      <c r="I227" s="73"/>
      <c r="J227" s="73"/>
      <c r="K227" s="73"/>
      <c r="L227" s="73"/>
    </row>
    <row r="228" spans="1:12" ht="14.25" customHeight="1" x14ac:dyDescent="0.25">
      <c r="A228" s="73"/>
      <c r="B228" s="73"/>
      <c r="C228" s="73"/>
      <c r="D228" s="73"/>
      <c r="E228" s="73"/>
      <c r="F228" s="73"/>
      <c r="G228" s="86"/>
      <c r="H228" s="73"/>
      <c r="I228" s="73"/>
      <c r="J228" s="73"/>
      <c r="K228" s="73"/>
      <c r="L228" s="73"/>
    </row>
    <row r="229" spans="1:12" ht="14.25" customHeight="1" x14ac:dyDescent="0.25">
      <c r="A229" s="73"/>
      <c r="B229" s="73"/>
      <c r="C229" s="73"/>
      <c r="D229" s="73"/>
      <c r="E229" s="73"/>
      <c r="F229" s="73"/>
      <c r="G229" s="86"/>
      <c r="H229" s="73"/>
      <c r="I229" s="73"/>
      <c r="J229" s="73"/>
      <c r="K229" s="73"/>
      <c r="L229" s="73"/>
    </row>
    <row r="230" spans="1:12" ht="14.25" customHeight="1" x14ac:dyDescent="0.25">
      <c r="A230" s="73"/>
      <c r="B230" s="73"/>
      <c r="C230" s="73"/>
      <c r="D230" s="73"/>
      <c r="E230" s="73"/>
      <c r="F230" s="73"/>
      <c r="G230" s="86"/>
      <c r="H230" s="73"/>
      <c r="I230" s="73"/>
      <c r="J230" s="73"/>
      <c r="K230" s="73"/>
      <c r="L230" s="73"/>
    </row>
    <row r="231" spans="1:12" ht="14.25" customHeight="1" x14ac:dyDescent="0.25">
      <c r="A231" s="73"/>
      <c r="B231" s="73"/>
      <c r="C231" s="73"/>
      <c r="D231" s="73"/>
      <c r="E231" s="73"/>
      <c r="F231" s="73"/>
      <c r="G231" s="86"/>
      <c r="H231" s="73"/>
      <c r="I231" s="73"/>
      <c r="J231" s="73"/>
      <c r="K231" s="73"/>
      <c r="L231" s="73"/>
    </row>
    <row r="232" spans="1:12" ht="14.25" customHeight="1" x14ac:dyDescent="0.25">
      <c r="A232" s="73"/>
      <c r="B232" s="73"/>
      <c r="C232" s="73"/>
      <c r="D232" s="73"/>
      <c r="E232" s="73"/>
      <c r="F232" s="73"/>
      <c r="G232" s="86"/>
      <c r="H232" s="73"/>
      <c r="I232" s="73"/>
      <c r="J232" s="73"/>
      <c r="K232" s="73"/>
      <c r="L232" s="73"/>
    </row>
    <row r="233" spans="1:12" ht="14.25" customHeight="1" x14ac:dyDescent="0.25">
      <c r="A233" s="73"/>
      <c r="B233" s="73"/>
      <c r="C233" s="73"/>
      <c r="D233" s="73"/>
      <c r="E233" s="73"/>
      <c r="F233" s="73"/>
      <c r="G233" s="86"/>
      <c r="H233" s="73"/>
      <c r="I233" s="73"/>
      <c r="J233" s="73"/>
      <c r="K233" s="73"/>
      <c r="L233" s="73"/>
    </row>
    <row r="234" spans="1:12" ht="14.25" customHeight="1" x14ac:dyDescent="0.25">
      <c r="A234" s="73"/>
      <c r="B234" s="73"/>
      <c r="C234" s="73"/>
      <c r="D234" s="73"/>
      <c r="E234" s="73"/>
      <c r="F234" s="73"/>
      <c r="G234" s="86"/>
      <c r="H234" s="73"/>
      <c r="I234" s="73"/>
      <c r="J234" s="73"/>
      <c r="K234" s="73"/>
      <c r="L234" s="73"/>
    </row>
    <row r="235" spans="1:12" ht="14.25" customHeight="1" x14ac:dyDescent="0.25">
      <c r="A235" s="73"/>
      <c r="B235" s="73"/>
      <c r="C235" s="73"/>
      <c r="D235" s="73"/>
      <c r="E235" s="73"/>
      <c r="F235" s="73"/>
      <c r="G235" s="86"/>
      <c r="H235" s="73"/>
      <c r="I235" s="73"/>
      <c r="J235" s="73"/>
      <c r="K235" s="73"/>
      <c r="L235" s="73"/>
    </row>
    <row r="236" spans="1:12" ht="14.25" customHeight="1" x14ac:dyDescent="0.25">
      <c r="A236" s="73"/>
      <c r="B236" s="73"/>
      <c r="C236" s="73"/>
      <c r="D236" s="73"/>
      <c r="E236" s="73"/>
      <c r="F236" s="73"/>
      <c r="G236" s="86"/>
      <c r="H236" s="73"/>
      <c r="I236" s="73"/>
      <c r="J236" s="73"/>
      <c r="K236" s="73"/>
      <c r="L236" s="73"/>
    </row>
    <row r="237" spans="1:12" ht="14.25" customHeight="1" x14ac:dyDescent="0.25">
      <c r="A237" s="73"/>
      <c r="B237" s="73"/>
      <c r="C237" s="73"/>
      <c r="D237" s="73"/>
      <c r="E237" s="73"/>
      <c r="F237" s="73"/>
      <c r="G237" s="86"/>
      <c r="H237" s="73"/>
      <c r="I237" s="73"/>
      <c r="J237" s="73"/>
      <c r="K237" s="73"/>
      <c r="L237" s="73"/>
    </row>
    <row r="238" spans="1:12" ht="14.25" customHeight="1" x14ac:dyDescent="0.25">
      <c r="A238" s="73"/>
      <c r="B238" s="73"/>
      <c r="C238" s="73"/>
      <c r="D238" s="73"/>
      <c r="E238" s="73"/>
      <c r="F238" s="73"/>
      <c r="G238" s="86"/>
      <c r="H238" s="73"/>
      <c r="I238" s="73"/>
      <c r="J238" s="73"/>
      <c r="K238" s="73"/>
      <c r="L238" s="73"/>
    </row>
    <row r="239" spans="1:12" ht="14.25" customHeight="1" x14ac:dyDescent="0.25">
      <c r="A239" s="73"/>
      <c r="B239" s="73"/>
      <c r="C239" s="73"/>
      <c r="D239" s="73"/>
      <c r="E239" s="73"/>
      <c r="F239" s="73"/>
      <c r="G239" s="86"/>
      <c r="H239" s="73"/>
      <c r="I239" s="73"/>
      <c r="J239" s="73"/>
      <c r="K239" s="73"/>
      <c r="L239" s="73"/>
    </row>
    <row r="240" spans="1:12" ht="14.25" customHeight="1" x14ac:dyDescent="0.25">
      <c r="A240" s="73"/>
      <c r="B240" s="73"/>
      <c r="C240" s="73"/>
      <c r="D240" s="73"/>
      <c r="E240" s="73"/>
      <c r="F240" s="73"/>
      <c r="G240" s="86"/>
      <c r="H240" s="73"/>
      <c r="I240" s="73"/>
      <c r="J240" s="73"/>
      <c r="K240" s="73"/>
      <c r="L240" s="73"/>
    </row>
    <row r="241" spans="1:12" ht="14.25" customHeight="1" x14ac:dyDescent="0.25">
      <c r="A241" s="73"/>
      <c r="B241" s="73"/>
      <c r="C241" s="73"/>
      <c r="D241" s="73"/>
      <c r="E241" s="73"/>
      <c r="F241" s="73"/>
      <c r="G241" s="86"/>
      <c r="H241" s="73"/>
      <c r="I241" s="73"/>
      <c r="J241" s="73"/>
      <c r="K241" s="73"/>
      <c r="L241" s="73"/>
    </row>
    <row r="242" spans="1:12" ht="14.25" customHeight="1" x14ac:dyDescent="0.25">
      <c r="A242" s="73"/>
      <c r="B242" s="73"/>
      <c r="C242" s="73"/>
      <c r="D242" s="73"/>
      <c r="E242" s="73"/>
      <c r="F242" s="73"/>
      <c r="G242" s="86"/>
      <c r="H242" s="73"/>
      <c r="I242" s="73"/>
      <c r="J242" s="73"/>
      <c r="K242" s="73"/>
      <c r="L242" s="73"/>
    </row>
    <row r="243" spans="1:12" ht="14.25" customHeight="1" x14ac:dyDescent="0.25">
      <c r="A243" s="73"/>
      <c r="B243" s="73"/>
      <c r="C243" s="73"/>
      <c r="D243" s="73"/>
      <c r="E243" s="73"/>
      <c r="F243" s="73"/>
      <c r="G243" s="86"/>
      <c r="H243" s="73"/>
      <c r="I243" s="73"/>
      <c r="J243" s="73"/>
      <c r="K243" s="73"/>
      <c r="L243" s="73"/>
    </row>
    <row r="244" spans="1:12" ht="14.25" customHeight="1" x14ac:dyDescent="0.25">
      <c r="A244" s="73"/>
      <c r="B244" s="73"/>
      <c r="C244" s="73"/>
      <c r="D244" s="73"/>
      <c r="E244" s="73"/>
      <c r="F244" s="73"/>
      <c r="G244" s="86"/>
      <c r="H244" s="73"/>
      <c r="I244" s="73"/>
      <c r="J244" s="73"/>
      <c r="K244" s="73"/>
      <c r="L244" s="73"/>
    </row>
    <row r="245" spans="1:12" ht="15.75" customHeight="1" x14ac:dyDescent="0.25"/>
    <row r="246" spans="1:12" ht="15.75" customHeight="1" x14ac:dyDescent="0.25"/>
    <row r="247" spans="1:12" ht="15.75" customHeight="1" x14ac:dyDescent="0.25"/>
    <row r="248" spans="1:12" ht="15.75" customHeight="1" x14ac:dyDescent="0.25"/>
    <row r="249" spans="1:12" ht="15.75" customHeight="1" x14ac:dyDescent="0.25"/>
    <row r="250" spans="1:12" ht="15.75" customHeight="1" x14ac:dyDescent="0.25"/>
    <row r="251" spans="1:12" ht="15.75" customHeight="1" x14ac:dyDescent="0.25"/>
    <row r="252" spans="1:12" ht="15.75" customHeight="1" x14ac:dyDescent="0.25"/>
    <row r="253" spans="1:12" ht="15.75" customHeight="1" x14ac:dyDescent="0.25"/>
    <row r="254" spans="1:12" ht="15.75" customHeight="1" x14ac:dyDescent="0.25"/>
    <row r="255" spans="1:12" ht="15.75" customHeight="1" x14ac:dyDescent="0.25"/>
    <row r="256" spans="1:12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ortState xmlns:xlrd2="http://schemas.microsoft.com/office/spreadsheetml/2017/richdata2" ref="B6:G43">
    <sortCondition descending="1" ref="G6:G43"/>
  </sortState>
  <mergeCells count="7">
    <mergeCell ref="A1:G1"/>
    <mergeCell ref="E2:G2"/>
    <mergeCell ref="A3:A4"/>
    <mergeCell ref="B3:B4"/>
    <mergeCell ref="C3:D3"/>
    <mergeCell ref="E3:F3"/>
    <mergeCell ref="G3:G4"/>
  </mergeCells>
  <printOptions horizontalCentered="1" verticalCentered="1"/>
  <pageMargins left="0.46672593345186703" right="0.56673863347726705" top="0.55118110236220497" bottom="0" header="0" footer="0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183A-283A-4604-9EC0-1F955F57CC6B}">
  <sheetPr>
    <tabColor rgb="FFA64D79"/>
  </sheetPr>
  <dimension ref="A1:G995"/>
  <sheetViews>
    <sheetView workbookViewId="0">
      <pane ySplit="3" topLeftCell="A4" activePane="bottomLeft" state="frozen"/>
      <selection pane="bottomLeft" activeCell="J49" sqref="J49"/>
    </sheetView>
  </sheetViews>
  <sheetFormatPr defaultColWidth="14.42578125" defaultRowHeight="15" customHeight="1" x14ac:dyDescent="0.25"/>
  <cols>
    <col min="1" max="1" width="8" customWidth="1"/>
    <col min="2" max="2" width="38.5703125" customWidth="1"/>
    <col min="3" max="3" width="12" customWidth="1"/>
    <col min="4" max="4" width="17.140625" customWidth="1"/>
    <col min="5" max="7" width="10" customWidth="1"/>
  </cols>
  <sheetData>
    <row r="1" spans="1:7" ht="41.25" customHeight="1" x14ac:dyDescent="0.25">
      <c r="A1" s="244" t="s">
        <v>127</v>
      </c>
      <c r="B1" s="244"/>
      <c r="C1" s="244"/>
      <c r="D1" s="244"/>
      <c r="E1" s="15"/>
      <c r="F1" s="15"/>
      <c r="G1" s="15"/>
    </row>
    <row r="2" spans="1:7" ht="16.5" customHeight="1" x14ac:dyDescent="0.25">
      <c r="A2" s="250"/>
      <c r="B2" s="251"/>
      <c r="C2" s="245" t="s">
        <v>128</v>
      </c>
      <c r="D2" s="246"/>
      <c r="E2" s="18"/>
      <c r="F2" s="18"/>
      <c r="G2" s="18"/>
    </row>
    <row r="3" spans="1:7" ht="30" customHeight="1" x14ac:dyDescent="0.25">
      <c r="A3" s="41" t="s">
        <v>2</v>
      </c>
      <c r="B3" s="42" t="s">
        <v>69</v>
      </c>
      <c r="C3" s="43" t="s">
        <v>51</v>
      </c>
      <c r="D3" s="44" t="s">
        <v>8</v>
      </c>
      <c r="E3" s="19"/>
      <c r="F3" s="19"/>
      <c r="G3" s="19"/>
    </row>
    <row r="4" spans="1:7" ht="21" customHeight="1" x14ac:dyDescent="0.25">
      <c r="A4" s="43" t="s">
        <v>75</v>
      </c>
      <c r="B4" s="45" t="s">
        <v>76</v>
      </c>
      <c r="C4" s="46"/>
      <c r="D4" s="46"/>
      <c r="E4" s="20"/>
      <c r="F4" s="20"/>
      <c r="G4" s="20"/>
    </row>
    <row r="5" spans="1:7" ht="12" customHeight="1" x14ac:dyDescent="0.25">
      <c r="A5" s="47">
        <v>1</v>
      </c>
      <c r="B5" s="48" t="s">
        <v>77</v>
      </c>
      <c r="C5" s="49">
        <v>1886</v>
      </c>
      <c r="D5" s="50">
        <v>16669.5985</v>
      </c>
      <c r="E5" s="21"/>
      <c r="F5" s="22"/>
      <c r="G5" s="22"/>
    </row>
    <row r="6" spans="1:7" ht="12" customHeight="1" x14ac:dyDescent="0.25">
      <c r="A6" s="47">
        <v>2</v>
      </c>
      <c r="B6" s="48" t="s">
        <v>78</v>
      </c>
      <c r="C6" s="49">
        <v>902</v>
      </c>
      <c r="D6" s="50">
        <v>7533.08</v>
      </c>
      <c r="E6" s="21"/>
      <c r="F6" s="22"/>
      <c r="G6" s="22"/>
    </row>
    <row r="7" spans="1:7" ht="12" customHeight="1" x14ac:dyDescent="0.25">
      <c r="A7" s="47">
        <v>3</v>
      </c>
      <c r="B7" s="48" t="s">
        <v>79</v>
      </c>
      <c r="C7" s="49">
        <v>947</v>
      </c>
      <c r="D7" s="50">
        <v>7613.44</v>
      </c>
      <c r="E7" s="21"/>
      <c r="F7" s="22"/>
      <c r="G7" s="22"/>
    </row>
    <row r="8" spans="1:7" ht="12.75" customHeight="1" x14ac:dyDescent="0.25">
      <c r="A8" s="47">
        <v>4</v>
      </c>
      <c r="B8" s="48" t="s">
        <v>80</v>
      </c>
      <c r="C8" s="49">
        <v>634</v>
      </c>
      <c r="D8" s="50">
        <v>6140.58</v>
      </c>
      <c r="E8" s="21"/>
      <c r="F8" s="22"/>
      <c r="G8" s="22"/>
    </row>
    <row r="9" spans="1:7" ht="12.75" customHeight="1" x14ac:dyDescent="0.25">
      <c r="A9" s="47">
        <v>5</v>
      </c>
      <c r="B9" s="48" t="s">
        <v>81</v>
      </c>
      <c r="C9" s="49">
        <v>239</v>
      </c>
      <c r="D9" s="50">
        <v>2057.5099999999998</v>
      </c>
      <c r="E9" s="21"/>
      <c r="F9" s="22"/>
      <c r="G9" s="22"/>
    </row>
    <row r="10" spans="1:7" ht="12" customHeight="1" x14ac:dyDescent="0.25">
      <c r="A10" s="47">
        <v>6</v>
      </c>
      <c r="B10" s="48" t="s">
        <v>82</v>
      </c>
      <c r="C10" s="49">
        <v>0</v>
      </c>
      <c r="D10" s="50">
        <v>0</v>
      </c>
      <c r="E10" s="21"/>
      <c r="F10" s="22"/>
      <c r="G10" s="22"/>
    </row>
    <row r="11" spans="1:7" ht="12" customHeight="1" x14ac:dyDescent="0.25">
      <c r="A11" s="47">
        <v>7</v>
      </c>
      <c r="B11" s="48" t="s">
        <v>83</v>
      </c>
      <c r="C11" s="49">
        <v>158</v>
      </c>
      <c r="D11" s="50">
        <v>1542.45</v>
      </c>
      <c r="E11" s="21"/>
      <c r="F11" s="22"/>
      <c r="G11" s="22"/>
    </row>
    <row r="12" spans="1:7" ht="24" customHeight="1" x14ac:dyDescent="0.25">
      <c r="A12" s="47">
        <v>8</v>
      </c>
      <c r="B12" s="51" t="s">
        <v>84</v>
      </c>
      <c r="C12" s="49">
        <v>216</v>
      </c>
      <c r="D12" s="50">
        <v>2150.63</v>
      </c>
      <c r="E12" s="21"/>
      <c r="F12" s="22"/>
      <c r="G12" s="22"/>
    </row>
    <row r="13" spans="1:7" ht="24.75" customHeight="1" x14ac:dyDescent="0.25">
      <c r="A13" s="47">
        <v>9</v>
      </c>
      <c r="B13" s="51" t="s">
        <v>129</v>
      </c>
      <c r="C13" s="49">
        <v>21</v>
      </c>
      <c r="D13" s="50">
        <v>202.47</v>
      </c>
      <c r="E13" s="21"/>
      <c r="F13" s="22"/>
      <c r="G13" s="22"/>
    </row>
    <row r="14" spans="1:7" ht="24.75" customHeight="1" x14ac:dyDescent="0.25">
      <c r="A14" s="47">
        <v>10</v>
      </c>
      <c r="B14" s="51" t="s">
        <v>85</v>
      </c>
      <c r="C14" s="49">
        <v>155</v>
      </c>
      <c r="D14" s="50">
        <v>1241.46</v>
      </c>
      <c r="E14" s="21"/>
      <c r="F14" s="22"/>
      <c r="G14" s="22"/>
    </row>
    <row r="15" spans="1:7" ht="12" customHeight="1" x14ac:dyDescent="0.25">
      <c r="A15" s="47">
        <v>11</v>
      </c>
      <c r="B15" s="48" t="s">
        <v>86</v>
      </c>
      <c r="C15" s="49">
        <v>15</v>
      </c>
      <c r="D15" s="50">
        <v>158.36000000000001</v>
      </c>
      <c r="E15" s="21"/>
      <c r="F15" s="22"/>
      <c r="G15" s="22"/>
    </row>
    <row r="16" spans="1:7" ht="12" customHeight="1" x14ac:dyDescent="0.25">
      <c r="A16" s="47">
        <v>12</v>
      </c>
      <c r="B16" s="48" t="s">
        <v>87</v>
      </c>
      <c r="C16" s="49">
        <v>12</v>
      </c>
      <c r="D16" s="50">
        <v>59.5</v>
      </c>
      <c r="E16" s="21"/>
      <c r="F16" s="22"/>
      <c r="G16" s="22"/>
    </row>
    <row r="17" spans="1:7" ht="12" customHeight="1" x14ac:dyDescent="0.25">
      <c r="A17" s="47"/>
      <c r="B17" s="52" t="s">
        <v>88</v>
      </c>
      <c r="C17" s="53">
        <v>5185</v>
      </c>
      <c r="D17" s="54">
        <v>45369.078499999996</v>
      </c>
      <c r="E17" s="13"/>
      <c r="F17" s="14"/>
      <c r="G17" s="14"/>
    </row>
    <row r="18" spans="1:7" ht="21" customHeight="1" x14ac:dyDescent="0.25">
      <c r="A18" s="43" t="s">
        <v>89</v>
      </c>
      <c r="B18" s="55" t="s">
        <v>90</v>
      </c>
      <c r="C18" s="56"/>
      <c r="D18" s="57"/>
      <c r="E18" s="21"/>
      <c r="F18" s="22"/>
      <c r="G18" s="22"/>
    </row>
    <row r="19" spans="1:7" ht="12" customHeight="1" x14ac:dyDescent="0.25">
      <c r="A19" s="47">
        <v>1</v>
      </c>
      <c r="B19" s="48" t="s">
        <v>91</v>
      </c>
      <c r="C19" s="49">
        <v>645</v>
      </c>
      <c r="D19" s="50">
        <v>4761.33</v>
      </c>
      <c r="E19" s="21"/>
      <c r="F19" s="22"/>
      <c r="G19" s="22"/>
    </row>
    <row r="20" spans="1:7" ht="12" customHeight="1" x14ac:dyDescent="0.25">
      <c r="A20" s="47">
        <v>2</v>
      </c>
      <c r="B20" s="48" t="s">
        <v>92</v>
      </c>
      <c r="C20" s="49">
        <v>0</v>
      </c>
      <c r="D20" s="50">
        <v>0</v>
      </c>
      <c r="E20" s="21"/>
      <c r="F20" s="22"/>
      <c r="G20" s="22"/>
    </row>
    <row r="21" spans="1:7" ht="12" customHeight="1" x14ac:dyDescent="0.25">
      <c r="A21" s="47">
        <v>3</v>
      </c>
      <c r="B21" s="48" t="s">
        <v>93</v>
      </c>
      <c r="C21" s="49">
        <v>730</v>
      </c>
      <c r="D21" s="50">
        <v>4931.8440000000001</v>
      </c>
      <c r="E21" s="21"/>
      <c r="F21" s="22"/>
      <c r="G21" s="22"/>
    </row>
    <row r="22" spans="1:7" ht="12" customHeight="1" x14ac:dyDescent="0.25">
      <c r="A22" s="47">
        <v>4</v>
      </c>
      <c r="B22" s="58" t="s">
        <v>130</v>
      </c>
      <c r="C22" s="49">
        <v>0</v>
      </c>
      <c r="D22" s="50">
        <v>0</v>
      </c>
      <c r="E22" s="21"/>
      <c r="F22" s="22"/>
      <c r="G22" s="22"/>
    </row>
    <row r="23" spans="1:7" ht="12" customHeight="1" x14ac:dyDescent="0.25">
      <c r="A23" s="47">
        <v>5</v>
      </c>
      <c r="B23" s="48" t="s">
        <v>95</v>
      </c>
      <c r="C23" s="49">
        <v>0</v>
      </c>
      <c r="D23" s="50">
        <v>0</v>
      </c>
      <c r="E23" s="21"/>
      <c r="F23" s="22"/>
      <c r="G23" s="22"/>
    </row>
    <row r="24" spans="1:7" ht="12" customHeight="1" x14ac:dyDescent="0.25">
      <c r="A24" s="47">
        <v>6</v>
      </c>
      <c r="B24" s="48" t="s">
        <v>96</v>
      </c>
      <c r="C24" s="49">
        <v>0</v>
      </c>
      <c r="D24" s="50">
        <v>0</v>
      </c>
      <c r="E24" s="21"/>
      <c r="F24" s="22"/>
      <c r="G24" s="22"/>
    </row>
    <row r="25" spans="1:7" ht="12" customHeight="1" x14ac:dyDescent="0.25">
      <c r="A25" s="47">
        <v>7</v>
      </c>
      <c r="B25" s="58" t="s">
        <v>97</v>
      </c>
      <c r="C25" s="49">
        <v>0</v>
      </c>
      <c r="D25" s="50">
        <v>0</v>
      </c>
      <c r="E25" s="21"/>
      <c r="F25" s="22"/>
      <c r="G25" s="22"/>
    </row>
    <row r="26" spans="1:7" ht="12" customHeight="1" x14ac:dyDescent="0.25">
      <c r="A26" s="47">
        <v>8</v>
      </c>
      <c r="B26" s="48" t="s">
        <v>98</v>
      </c>
      <c r="C26" s="49">
        <v>0</v>
      </c>
      <c r="D26" s="50">
        <v>0</v>
      </c>
      <c r="E26" s="21"/>
      <c r="F26" s="22"/>
      <c r="G26" s="22"/>
    </row>
    <row r="27" spans="1:7" ht="12" customHeight="1" x14ac:dyDescent="0.25">
      <c r="A27" s="47">
        <v>9</v>
      </c>
      <c r="B27" s="48" t="s">
        <v>99</v>
      </c>
      <c r="C27" s="49">
        <v>0</v>
      </c>
      <c r="D27" s="50">
        <v>0</v>
      </c>
      <c r="E27" s="21"/>
      <c r="F27" s="22"/>
      <c r="G27" s="22"/>
    </row>
    <row r="28" spans="1:7" ht="12" customHeight="1" x14ac:dyDescent="0.25">
      <c r="A28" s="47">
        <v>10</v>
      </c>
      <c r="B28" s="48" t="s">
        <v>100</v>
      </c>
      <c r="C28" s="49">
        <v>0</v>
      </c>
      <c r="D28" s="50">
        <v>0</v>
      </c>
      <c r="E28" s="21"/>
      <c r="F28" s="22"/>
      <c r="G28" s="22"/>
    </row>
    <row r="29" spans="1:7" ht="12" customHeight="1" x14ac:dyDescent="0.25">
      <c r="A29" s="47">
        <v>11</v>
      </c>
      <c r="B29" s="48" t="s">
        <v>101</v>
      </c>
      <c r="C29" s="49">
        <v>0</v>
      </c>
      <c r="D29" s="50">
        <v>0</v>
      </c>
      <c r="E29" s="21"/>
      <c r="F29" s="22"/>
      <c r="G29" s="22"/>
    </row>
    <row r="30" spans="1:7" ht="12" customHeight="1" x14ac:dyDescent="0.25">
      <c r="A30" s="47">
        <v>12</v>
      </c>
      <c r="B30" s="48" t="s">
        <v>102</v>
      </c>
      <c r="C30" s="49">
        <v>2</v>
      </c>
      <c r="D30" s="50">
        <v>23.8</v>
      </c>
      <c r="E30" s="21"/>
      <c r="F30" s="22"/>
      <c r="G30" s="22"/>
    </row>
    <row r="31" spans="1:7" ht="12" customHeight="1" x14ac:dyDescent="0.25">
      <c r="A31" s="47">
        <v>13</v>
      </c>
      <c r="B31" s="48" t="s">
        <v>103</v>
      </c>
      <c r="C31" s="49">
        <v>0</v>
      </c>
      <c r="D31" s="50">
        <v>0</v>
      </c>
      <c r="E31" s="21"/>
      <c r="F31" s="22"/>
      <c r="G31" s="22"/>
    </row>
    <row r="32" spans="1:7" ht="12" customHeight="1" x14ac:dyDescent="0.25">
      <c r="A32" s="47">
        <v>14</v>
      </c>
      <c r="B32" s="48" t="s">
        <v>104</v>
      </c>
      <c r="C32" s="49">
        <v>0</v>
      </c>
      <c r="D32" s="50">
        <v>0</v>
      </c>
      <c r="E32" s="21"/>
      <c r="F32" s="22"/>
      <c r="G32" s="22"/>
    </row>
    <row r="33" spans="1:7" ht="12" customHeight="1" x14ac:dyDescent="0.25">
      <c r="A33" s="47">
        <v>15</v>
      </c>
      <c r="B33" s="48" t="s">
        <v>105</v>
      </c>
      <c r="C33" s="49">
        <v>0</v>
      </c>
      <c r="D33" s="50">
        <v>0</v>
      </c>
      <c r="E33" s="21"/>
      <c r="F33" s="22"/>
      <c r="G33" s="22"/>
    </row>
    <row r="34" spans="1:7" ht="12" customHeight="1" x14ac:dyDescent="0.25">
      <c r="A34" s="47">
        <v>16</v>
      </c>
      <c r="B34" s="58" t="s">
        <v>106</v>
      </c>
      <c r="C34" s="49">
        <v>23</v>
      </c>
      <c r="D34" s="50">
        <v>232.66</v>
      </c>
      <c r="E34" s="21"/>
      <c r="F34" s="22"/>
      <c r="G34" s="22"/>
    </row>
    <row r="35" spans="1:7" ht="12" customHeight="1" x14ac:dyDescent="0.25">
      <c r="A35" s="59"/>
      <c r="B35" s="60" t="s">
        <v>88</v>
      </c>
      <c r="C35" s="53">
        <v>1400</v>
      </c>
      <c r="D35" s="54">
        <v>9949.6339999999982</v>
      </c>
      <c r="E35" s="13"/>
      <c r="F35" s="14"/>
      <c r="G35" s="14"/>
    </row>
    <row r="36" spans="1:7" ht="21" customHeight="1" x14ac:dyDescent="0.25">
      <c r="A36" s="43" t="s">
        <v>107</v>
      </c>
      <c r="B36" s="55" t="s">
        <v>108</v>
      </c>
      <c r="C36" s="56"/>
      <c r="D36" s="57"/>
      <c r="E36" s="21"/>
      <c r="F36" s="22"/>
      <c r="G36" s="22"/>
    </row>
    <row r="37" spans="1:7" ht="12" customHeight="1" x14ac:dyDescent="0.25">
      <c r="A37" s="47">
        <v>1</v>
      </c>
      <c r="B37" s="58" t="s">
        <v>109</v>
      </c>
      <c r="C37" s="49">
        <v>347</v>
      </c>
      <c r="D37" s="50">
        <v>2628.05</v>
      </c>
      <c r="E37" s="21"/>
      <c r="F37" s="22"/>
      <c r="G37" s="22"/>
    </row>
    <row r="38" spans="1:7" ht="12" customHeight="1" x14ac:dyDescent="0.25">
      <c r="A38" s="59"/>
      <c r="B38" s="60" t="s">
        <v>88</v>
      </c>
      <c r="C38" s="61">
        <v>347</v>
      </c>
      <c r="D38" s="62">
        <v>2628.05</v>
      </c>
      <c r="E38" s="13"/>
      <c r="F38" s="14"/>
      <c r="G38" s="14"/>
    </row>
    <row r="39" spans="1:7" ht="25.5" customHeight="1" x14ac:dyDescent="0.25">
      <c r="A39" s="43" t="s">
        <v>110</v>
      </c>
      <c r="B39" s="55" t="s">
        <v>111</v>
      </c>
      <c r="C39" s="49"/>
      <c r="D39" s="50"/>
      <c r="E39" s="21"/>
      <c r="F39" s="22"/>
      <c r="G39" s="22"/>
    </row>
    <row r="40" spans="1:7" ht="12" customHeight="1" x14ac:dyDescent="0.25">
      <c r="A40" s="47">
        <v>1</v>
      </c>
      <c r="B40" s="48" t="s">
        <v>112</v>
      </c>
      <c r="C40" s="49">
        <v>1929</v>
      </c>
      <c r="D40" s="50">
        <v>11894.7</v>
      </c>
      <c r="E40" s="21"/>
      <c r="F40" s="22"/>
      <c r="G40" s="22"/>
    </row>
    <row r="41" spans="1:7" ht="13.5" customHeight="1" x14ac:dyDescent="0.25">
      <c r="A41" s="47">
        <v>2</v>
      </c>
      <c r="B41" s="48" t="s">
        <v>113</v>
      </c>
      <c r="C41" s="49">
        <v>4144</v>
      </c>
      <c r="D41" s="50">
        <v>31453.053649999994</v>
      </c>
      <c r="E41" s="21"/>
      <c r="F41" s="22"/>
      <c r="G41" s="22"/>
    </row>
    <row r="42" spans="1:7" ht="12" customHeight="1" x14ac:dyDescent="0.25">
      <c r="A42" s="47">
        <v>3</v>
      </c>
      <c r="B42" s="48" t="s">
        <v>114</v>
      </c>
      <c r="C42" s="49">
        <v>36</v>
      </c>
      <c r="D42" s="50">
        <v>212.36</v>
      </c>
      <c r="E42" s="21"/>
      <c r="F42" s="22"/>
      <c r="G42" s="22"/>
    </row>
    <row r="43" spans="1:7" ht="12" customHeight="1" x14ac:dyDescent="0.25">
      <c r="A43" s="47">
        <v>4</v>
      </c>
      <c r="B43" s="48" t="s">
        <v>115</v>
      </c>
      <c r="C43" s="49">
        <v>2</v>
      </c>
      <c r="D43" s="50">
        <v>19</v>
      </c>
      <c r="E43" s="21"/>
      <c r="F43" s="22"/>
      <c r="G43" s="22"/>
    </row>
    <row r="44" spans="1:7" ht="12" customHeight="1" x14ac:dyDescent="0.25">
      <c r="A44" s="47">
        <v>5</v>
      </c>
      <c r="B44" s="48" t="s">
        <v>117</v>
      </c>
      <c r="C44" s="49">
        <v>0</v>
      </c>
      <c r="D44" s="50">
        <v>0</v>
      </c>
      <c r="E44" s="21"/>
      <c r="F44" s="22"/>
      <c r="G44" s="22"/>
    </row>
    <row r="45" spans="1:7" ht="12" customHeight="1" x14ac:dyDescent="0.25">
      <c r="A45" s="47">
        <v>6</v>
      </c>
      <c r="B45" s="48" t="s">
        <v>118</v>
      </c>
      <c r="C45" s="49">
        <v>0</v>
      </c>
      <c r="D45" s="50">
        <v>0</v>
      </c>
      <c r="E45" s="21"/>
      <c r="F45" s="22"/>
      <c r="G45" s="22"/>
    </row>
    <row r="46" spans="1:7" ht="12" customHeight="1" x14ac:dyDescent="0.25">
      <c r="A46" s="47">
        <v>7</v>
      </c>
      <c r="B46" s="48" t="s">
        <v>116</v>
      </c>
      <c r="C46" s="49">
        <v>12</v>
      </c>
      <c r="D46" s="50">
        <v>172.74</v>
      </c>
      <c r="E46" s="21"/>
      <c r="F46" s="22"/>
      <c r="G46" s="22"/>
    </row>
    <row r="47" spans="1:7" ht="12" customHeight="1" x14ac:dyDescent="0.25">
      <c r="A47" s="59"/>
      <c r="B47" s="60" t="s">
        <v>88</v>
      </c>
      <c r="C47" s="53">
        <v>6123</v>
      </c>
      <c r="D47" s="54">
        <v>43751.853649999997</v>
      </c>
      <c r="E47" s="13"/>
      <c r="F47" s="14"/>
      <c r="G47" s="14"/>
    </row>
    <row r="48" spans="1:7" ht="21" customHeight="1" x14ac:dyDescent="0.25">
      <c r="A48" s="43" t="s">
        <v>119</v>
      </c>
      <c r="B48" s="55" t="s">
        <v>120</v>
      </c>
      <c r="C48" s="49"/>
      <c r="D48" s="50"/>
      <c r="E48" s="21"/>
      <c r="F48" s="22"/>
      <c r="G48" s="22"/>
    </row>
    <row r="49" spans="1:7" ht="30" customHeight="1" x14ac:dyDescent="0.25">
      <c r="A49" s="47">
        <v>1</v>
      </c>
      <c r="B49" s="48" t="s">
        <v>121</v>
      </c>
      <c r="C49" s="49">
        <v>2</v>
      </c>
      <c r="D49" s="50">
        <v>15.8</v>
      </c>
      <c r="E49" s="21"/>
      <c r="F49" s="22"/>
      <c r="G49" s="22"/>
    </row>
    <row r="50" spans="1:7" ht="12" customHeight="1" x14ac:dyDescent="0.25">
      <c r="A50" s="47">
        <v>33</v>
      </c>
      <c r="B50" s="48" t="s">
        <v>122</v>
      </c>
      <c r="C50" s="49">
        <v>1</v>
      </c>
      <c r="D50" s="50">
        <v>5</v>
      </c>
      <c r="E50" s="21"/>
      <c r="F50" s="22"/>
      <c r="G50" s="22"/>
    </row>
    <row r="51" spans="1:7" ht="12" customHeight="1" x14ac:dyDescent="0.25">
      <c r="A51" s="47">
        <v>3</v>
      </c>
      <c r="B51" s="48" t="s">
        <v>123</v>
      </c>
      <c r="C51" s="49">
        <v>0</v>
      </c>
      <c r="D51" s="50">
        <v>0</v>
      </c>
      <c r="E51" s="21"/>
      <c r="F51" s="22"/>
      <c r="G51" s="22"/>
    </row>
    <row r="52" spans="1:7" ht="12" customHeight="1" x14ac:dyDescent="0.25">
      <c r="A52" s="47">
        <v>4</v>
      </c>
      <c r="B52" s="63" t="s">
        <v>124</v>
      </c>
      <c r="C52" s="49">
        <v>0</v>
      </c>
      <c r="D52" s="50">
        <v>0</v>
      </c>
      <c r="E52" s="21"/>
      <c r="F52" s="22"/>
      <c r="G52" s="22"/>
    </row>
    <row r="53" spans="1:7" ht="12" customHeight="1" x14ac:dyDescent="0.25">
      <c r="A53" s="47">
        <v>5</v>
      </c>
      <c r="B53" s="63" t="s">
        <v>125</v>
      </c>
      <c r="C53" s="49">
        <v>0</v>
      </c>
      <c r="D53" s="50">
        <v>0</v>
      </c>
      <c r="E53" s="21"/>
      <c r="F53" s="22"/>
      <c r="G53" s="22"/>
    </row>
    <row r="54" spans="1:7" ht="14.25" customHeight="1" x14ac:dyDescent="0.25">
      <c r="A54" s="47"/>
      <c r="B54" s="58" t="s">
        <v>126</v>
      </c>
      <c r="C54" s="49">
        <v>0</v>
      </c>
      <c r="D54" s="50">
        <v>0</v>
      </c>
      <c r="E54" s="21"/>
      <c r="F54" s="22"/>
      <c r="G54" s="22"/>
    </row>
    <row r="55" spans="1:7" ht="12" customHeight="1" x14ac:dyDescent="0.25">
      <c r="A55" s="59"/>
      <c r="B55" s="52" t="s">
        <v>88</v>
      </c>
      <c r="C55" s="53">
        <v>3</v>
      </c>
      <c r="D55" s="54">
        <v>20.8</v>
      </c>
      <c r="E55" s="13"/>
      <c r="F55" s="14"/>
      <c r="G55" s="14"/>
    </row>
    <row r="56" spans="1:7" ht="12" customHeight="1" x14ac:dyDescent="0.25">
      <c r="A56" s="40"/>
      <c r="B56" s="52" t="s">
        <v>48</v>
      </c>
      <c r="C56" s="53">
        <v>13058</v>
      </c>
      <c r="D56" s="54">
        <v>101719.41614999999</v>
      </c>
      <c r="E56" s="24"/>
      <c r="F56" s="25"/>
      <c r="G56" s="25"/>
    </row>
    <row r="57" spans="1:7" ht="15.75" customHeight="1" x14ac:dyDescent="0.25">
      <c r="A57" s="12"/>
      <c r="B57" s="26"/>
      <c r="C57" s="27"/>
      <c r="D57" s="28"/>
      <c r="E57" s="29"/>
      <c r="F57" s="29"/>
      <c r="G57" s="29"/>
    </row>
    <row r="58" spans="1:7" ht="15.75" customHeight="1" x14ac:dyDescent="0.25">
      <c r="A58" s="12"/>
      <c r="B58" s="26"/>
      <c r="C58" s="21"/>
      <c r="D58" s="22"/>
      <c r="E58" s="30"/>
      <c r="F58" s="30"/>
      <c r="G58" s="30"/>
    </row>
    <row r="59" spans="1:7" ht="15.75" customHeight="1" x14ac:dyDescent="0.25">
      <c r="A59" s="12"/>
      <c r="B59" s="26"/>
      <c r="C59" s="30"/>
      <c r="D59" s="21"/>
      <c r="E59" s="30"/>
      <c r="F59" s="30"/>
      <c r="G59" s="30"/>
    </row>
    <row r="60" spans="1:7" ht="15.75" customHeight="1" x14ac:dyDescent="0.25">
      <c r="A60" s="31"/>
      <c r="B60" s="32"/>
      <c r="C60" s="30"/>
      <c r="D60" s="21"/>
      <c r="E60" s="30"/>
      <c r="F60" s="30"/>
      <c r="G60" s="30"/>
    </row>
    <row r="61" spans="1:7" ht="15.75" customHeight="1" x14ac:dyDescent="0.25">
      <c r="A61" s="31"/>
      <c r="B61" s="32"/>
      <c r="C61" s="30"/>
      <c r="D61" s="21"/>
      <c r="E61" s="30"/>
      <c r="F61" s="30"/>
      <c r="G61" s="30"/>
    </row>
    <row r="62" spans="1:7" ht="15.75" customHeight="1" x14ac:dyDescent="0.25">
      <c r="A62" s="31"/>
      <c r="B62" s="32"/>
      <c r="C62" s="30"/>
      <c r="D62" s="21"/>
      <c r="E62" s="30"/>
      <c r="F62" s="30"/>
      <c r="G62" s="30"/>
    </row>
    <row r="63" spans="1:7" ht="15.75" customHeight="1" x14ac:dyDescent="0.25">
      <c r="A63" s="31"/>
      <c r="B63" s="32"/>
      <c r="C63" s="30"/>
      <c r="D63" s="21"/>
      <c r="E63" s="30"/>
      <c r="F63" s="30"/>
      <c r="G63" s="30"/>
    </row>
    <row r="64" spans="1:7" ht="15.75" customHeight="1" x14ac:dyDescent="0.25">
      <c r="A64" s="31"/>
      <c r="B64" s="32"/>
      <c r="C64" s="30"/>
      <c r="D64" s="21"/>
      <c r="E64" s="30"/>
      <c r="F64" s="30"/>
      <c r="G64" s="30"/>
    </row>
    <row r="65" spans="1:7" ht="15.75" customHeight="1" x14ac:dyDescent="0.25">
      <c r="A65" s="31"/>
      <c r="B65" s="32"/>
      <c r="C65" s="30"/>
      <c r="D65" s="21"/>
      <c r="E65" s="30"/>
      <c r="F65" s="30"/>
      <c r="G65" s="30"/>
    </row>
    <row r="66" spans="1:7" ht="15.75" customHeight="1" x14ac:dyDescent="0.25">
      <c r="A66" s="31"/>
      <c r="B66" s="32"/>
      <c r="C66" s="30"/>
      <c r="D66" s="21"/>
      <c r="E66" s="30"/>
      <c r="F66" s="30"/>
      <c r="G66" s="30"/>
    </row>
    <row r="67" spans="1:7" ht="15.75" customHeight="1" x14ac:dyDescent="0.25">
      <c r="A67" s="31"/>
      <c r="B67" s="32"/>
      <c r="C67" s="30"/>
      <c r="D67" s="21"/>
      <c r="E67" s="30"/>
      <c r="F67" s="30"/>
      <c r="G67" s="30"/>
    </row>
    <row r="68" spans="1:7" ht="15.75" customHeight="1" x14ac:dyDescent="0.25">
      <c r="A68" s="31"/>
      <c r="B68" s="32"/>
      <c r="C68" s="1"/>
      <c r="D68" s="247"/>
      <c r="E68" s="248"/>
      <c r="F68" s="249"/>
      <c r="G68" s="248"/>
    </row>
    <row r="69" spans="1:7" ht="15.75" customHeight="1" x14ac:dyDescent="0.25">
      <c r="A69" s="31"/>
      <c r="B69" s="32"/>
      <c r="C69" s="30"/>
      <c r="D69" s="21"/>
      <c r="E69" s="30"/>
      <c r="F69" s="30"/>
      <c r="G69" s="30"/>
    </row>
    <row r="70" spans="1:7" ht="15.75" customHeight="1" x14ac:dyDescent="0.25">
      <c r="A70" s="31"/>
      <c r="B70" s="32"/>
      <c r="C70" s="30"/>
      <c r="D70" s="21"/>
      <c r="E70" s="30"/>
      <c r="F70" s="30"/>
      <c r="G70" s="30"/>
    </row>
    <row r="71" spans="1:7" ht="15.75" customHeight="1" x14ac:dyDescent="0.25">
      <c r="A71" s="31"/>
      <c r="B71" s="32"/>
      <c r="C71" s="30"/>
      <c r="D71" s="21"/>
      <c r="E71" s="30"/>
      <c r="F71" s="30"/>
      <c r="G71" s="30"/>
    </row>
    <row r="72" spans="1:7" ht="15.75" customHeight="1" x14ac:dyDescent="0.25">
      <c r="A72" s="31"/>
      <c r="B72" s="32"/>
      <c r="C72" s="30"/>
      <c r="D72" s="21"/>
      <c r="E72" s="30"/>
      <c r="F72" s="30"/>
      <c r="G72" s="30"/>
    </row>
    <row r="73" spans="1:7" ht="15.75" customHeight="1" x14ac:dyDescent="0.25">
      <c r="A73" s="31"/>
      <c r="B73" s="32"/>
      <c r="C73" s="30"/>
      <c r="D73" s="21"/>
      <c r="E73" s="30"/>
      <c r="F73" s="30"/>
      <c r="G73" s="30"/>
    </row>
    <row r="74" spans="1:7" ht="15.75" customHeight="1" x14ac:dyDescent="0.25">
      <c r="A74" s="31"/>
      <c r="B74" s="32"/>
      <c r="C74" s="30"/>
      <c r="D74" s="21"/>
      <c r="E74" s="30"/>
      <c r="F74" s="30"/>
      <c r="G74" s="30"/>
    </row>
    <row r="75" spans="1:7" ht="15.75" customHeight="1" x14ac:dyDescent="0.25">
      <c r="A75" s="31"/>
      <c r="B75" s="32"/>
      <c r="C75" s="30"/>
      <c r="D75" s="21"/>
      <c r="E75" s="30"/>
      <c r="F75" s="30"/>
      <c r="G75" s="30"/>
    </row>
    <row r="76" spans="1:7" ht="15.75" customHeight="1" x14ac:dyDescent="0.25">
      <c r="A76" s="31"/>
      <c r="B76" s="32"/>
      <c r="C76" s="30"/>
      <c r="D76" s="21"/>
      <c r="E76" s="30"/>
      <c r="F76" s="30"/>
      <c r="G76" s="30"/>
    </row>
    <row r="77" spans="1:7" ht="15.75" customHeight="1" x14ac:dyDescent="0.25">
      <c r="A77" s="31"/>
      <c r="B77" s="32"/>
      <c r="C77" s="30"/>
      <c r="D77" s="21"/>
      <c r="E77" s="30"/>
      <c r="F77" s="30"/>
      <c r="G77" s="30"/>
    </row>
    <row r="78" spans="1:7" ht="15.75" customHeight="1" x14ac:dyDescent="0.25">
      <c r="A78" s="31"/>
      <c r="B78" s="32"/>
      <c r="C78" s="30"/>
      <c r="D78" s="21"/>
      <c r="E78" s="30"/>
      <c r="F78" s="30"/>
      <c r="G78" s="30"/>
    </row>
    <row r="79" spans="1:7" ht="15.75" customHeight="1" x14ac:dyDescent="0.25">
      <c r="A79" s="31"/>
      <c r="B79" s="32"/>
      <c r="C79" s="30"/>
      <c r="D79" s="21"/>
      <c r="E79" s="30"/>
      <c r="F79" s="30"/>
      <c r="G79" s="30"/>
    </row>
    <row r="80" spans="1:7" ht="15.75" customHeight="1" x14ac:dyDescent="0.25">
      <c r="A80" s="31"/>
      <c r="B80" s="32"/>
      <c r="C80" s="30"/>
      <c r="D80" s="21"/>
      <c r="E80" s="30"/>
      <c r="F80" s="30"/>
      <c r="G80" s="30"/>
    </row>
    <row r="81" spans="1:7" ht="15.75" customHeight="1" x14ac:dyDescent="0.25">
      <c r="A81" s="31"/>
      <c r="B81" s="32"/>
      <c r="C81" s="30"/>
      <c r="D81" s="21"/>
      <c r="E81" s="30"/>
      <c r="F81" s="30"/>
      <c r="G81" s="30"/>
    </row>
    <row r="82" spans="1:7" ht="15.75" customHeight="1" x14ac:dyDescent="0.25">
      <c r="A82" s="31"/>
      <c r="B82" s="32"/>
      <c r="C82" s="30"/>
      <c r="D82" s="21"/>
      <c r="E82" s="30"/>
      <c r="F82" s="30"/>
      <c r="G82" s="30"/>
    </row>
    <row r="83" spans="1:7" ht="15.75" customHeight="1" x14ac:dyDescent="0.25">
      <c r="A83" s="31"/>
      <c r="B83" s="32"/>
      <c r="C83" s="30"/>
      <c r="D83" s="21"/>
      <c r="E83" s="30"/>
      <c r="F83" s="30"/>
      <c r="G83" s="30"/>
    </row>
    <row r="84" spans="1:7" ht="15.75" customHeight="1" x14ac:dyDescent="0.25">
      <c r="A84" s="31"/>
      <c r="B84" s="32"/>
      <c r="C84" s="30"/>
      <c r="D84" s="21"/>
      <c r="E84" s="30"/>
      <c r="F84" s="30"/>
      <c r="G84" s="30"/>
    </row>
    <row r="85" spans="1:7" ht="15.75" customHeight="1" x14ac:dyDescent="0.25">
      <c r="A85" s="31"/>
      <c r="B85" s="32"/>
      <c r="C85" s="30"/>
      <c r="D85" s="21"/>
      <c r="E85" s="30"/>
      <c r="F85" s="30"/>
      <c r="G85" s="30"/>
    </row>
    <row r="86" spans="1:7" ht="15.75" customHeight="1" x14ac:dyDescent="0.25">
      <c r="A86" s="31"/>
      <c r="B86" s="32"/>
      <c r="C86" s="30"/>
      <c r="D86" s="21"/>
      <c r="E86" s="30"/>
      <c r="F86" s="30"/>
      <c r="G86" s="30"/>
    </row>
    <row r="87" spans="1:7" ht="15.75" customHeight="1" x14ac:dyDescent="0.25">
      <c r="A87" s="31"/>
      <c r="B87" s="32"/>
      <c r="C87" s="30"/>
      <c r="D87" s="21"/>
      <c r="E87" s="30"/>
      <c r="F87" s="30"/>
      <c r="G87" s="30"/>
    </row>
    <row r="88" spans="1:7" ht="15.75" customHeight="1" x14ac:dyDescent="0.25">
      <c r="A88" s="31"/>
      <c r="B88" s="32"/>
      <c r="C88" s="30"/>
      <c r="D88" s="21"/>
      <c r="E88" s="30"/>
      <c r="F88" s="30"/>
      <c r="G88" s="30"/>
    </row>
    <row r="89" spans="1:7" ht="15.75" customHeight="1" x14ac:dyDescent="0.25">
      <c r="A89" s="31"/>
      <c r="B89" s="32"/>
      <c r="C89" s="30"/>
      <c r="D89" s="21"/>
      <c r="E89" s="30"/>
      <c r="F89" s="30"/>
      <c r="G89" s="30"/>
    </row>
    <row r="90" spans="1:7" ht="15.75" customHeight="1" x14ac:dyDescent="0.25">
      <c r="A90" s="31"/>
      <c r="B90" s="32"/>
      <c r="C90" s="30"/>
      <c r="D90" s="21"/>
      <c r="E90" s="30"/>
      <c r="F90" s="30"/>
      <c r="G90" s="30"/>
    </row>
    <row r="91" spans="1:7" ht="15.75" customHeight="1" x14ac:dyDescent="0.25">
      <c r="A91" s="31"/>
      <c r="B91" s="32"/>
      <c r="C91" s="30"/>
      <c r="D91" s="21"/>
      <c r="E91" s="30"/>
      <c r="F91" s="30"/>
      <c r="G91" s="30"/>
    </row>
    <row r="92" spans="1:7" ht="15.75" customHeight="1" x14ac:dyDescent="0.25">
      <c r="A92" s="31"/>
      <c r="B92" s="32"/>
      <c r="C92" s="30"/>
      <c r="D92" s="21"/>
      <c r="E92" s="30"/>
      <c r="F92" s="30"/>
      <c r="G92" s="30"/>
    </row>
    <row r="93" spans="1:7" ht="15.75" customHeight="1" x14ac:dyDescent="0.25">
      <c r="A93" s="31"/>
      <c r="B93" s="32"/>
      <c r="C93" s="30"/>
      <c r="D93" s="21"/>
      <c r="E93" s="30"/>
      <c r="F93" s="30"/>
      <c r="G93" s="30"/>
    </row>
    <row r="94" spans="1:7" ht="15.75" customHeight="1" x14ac:dyDescent="0.25">
      <c r="A94" s="31"/>
      <c r="B94" s="32"/>
      <c r="C94" s="30"/>
      <c r="D94" s="21"/>
      <c r="E94" s="30"/>
      <c r="F94" s="30"/>
      <c r="G94" s="30"/>
    </row>
    <row r="95" spans="1:7" ht="15.75" customHeight="1" x14ac:dyDescent="0.25">
      <c r="A95" s="31"/>
      <c r="B95" s="32"/>
      <c r="C95" s="30"/>
      <c r="D95" s="21"/>
      <c r="E95" s="30"/>
      <c r="F95" s="30"/>
      <c r="G95" s="30"/>
    </row>
    <row r="96" spans="1:7" ht="15.75" customHeight="1" x14ac:dyDescent="0.25">
      <c r="A96" s="33"/>
      <c r="B96" s="32"/>
      <c r="C96" s="30"/>
      <c r="D96" s="21"/>
      <c r="E96" s="30"/>
      <c r="F96" s="30"/>
      <c r="G96" s="30"/>
    </row>
    <row r="97" spans="1:7" ht="15.75" customHeight="1" x14ac:dyDescent="0.25">
      <c r="A97" s="12"/>
      <c r="B97" s="26"/>
      <c r="C97" s="30"/>
      <c r="D97" s="21"/>
      <c r="E97" s="30"/>
      <c r="F97" s="30"/>
      <c r="G97" s="30"/>
    </row>
    <row r="98" spans="1:7" ht="15.75" customHeight="1" x14ac:dyDescent="0.25">
      <c r="A98" s="12"/>
      <c r="B98" s="26"/>
      <c r="C98" s="30"/>
      <c r="D98" s="21"/>
      <c r="E98" s="30"/>
      <c r="F98" s="30"/>
      <c r="G98" s="30"/>
    </row>
    <row r="99" spans="1:7" ht="15.75" customHeight="1" x14ac:dyDescent="0.25">
      <c r="A99" s="12"/>
      <c r="B99" s="26"/>
      <c r="C99" s="30"/>
      <c r="D99" s="21"/>
      <c r="E99" s="30"/>
      <c r="F99" s="30"/>
      <c r="G99" s="30"/>
    </row>
    <row r="100" spans="1:7" ht="15.75" customHeight="1" x14ac:dyDescent="0.25">
      <c r="A100" s="12"/>
      <c r="B100" s="26"/>
      <c r="C100" s="30"/>
      <c r="D100" s="21"/>
      <c r="E100" s="30"/>
      <c r="F100" s="30"/>
      <c r="G100" s="30"/>
    </row>
    <row r="101" spans="1:7" ht="15.75" customHeight="1" x14ac:dyDescent="0.25">
      <c r="A101" s="12"/>
      <c r="B101" s="26"/>
      <c r="C101" s="30"/>
      <c r="D101" s="21"/>
      <c r="E101" s="30"/>
      <c r="F101" s="30"/>
      <c r="G101" s="30"/>
    </row>
    <row r="102" spans="1:7" ht="15.75" customHeight="1" x14ac:dyDescent="0.25">
      <c r="A102" s="12"/>
      <c r="B102" s="26"/>
      <c r="C102" s="30"/>
      <c r="D102" s="21"/>
      <c r="E102" s="30"/>
      <c r="F102" s="30"/>
      <c r="G102" s="30"/>
    </row>
    <row r="103" spans="1:7" ht="15.75" customHeight="1" x14ac:dyDescent="0.25">
      <c r="A103" s="12"/>
      <c r="B103" s="26"/>
      <c r="C103" s="30"/>
      <c r="D103" s="21"/>
      <c r="E103" s="30"/>
      <c r="F103" s="30"/>
      <c r="G103" s="30"/>
    </row>
    <row r="104" spans="1:7" ht="15.75" customHeight="1" x14ac:dyDescent="0.25">
      <c r="A104" s="12"/>
      <c r="B104" s="26"/>
      <c r="C104" s="30"/>
      <c r="D104" s="21"/>
      <c r="E104" s="30"/>
      <c r="F104" s="30"/>
      <c r="G104" s="30"/>
    </row>
    <row r="105" spans="1:7" ht="15.75" customHeight="1" x14ac:dyDescent="0.25">
      <c r="A105" s="12"/>
      <c r="B105" s="26"/>
      <c r="C105" s="30"/>
      <c r="D105" s="21"/>
      <c r="E105" s="30"/>
      <c r="F105" s="30"/>
      <c r="G105" s="30"/>
    </row>
    <row r="106" spans="1:7" ht="15.75" customHeight="1" x14ac:dyDescent="0.25">
      <c r="A106" s="12"/>
      <c r="B106" s="26"/>
      <c r="C106" s="30"/>
      <c r="D106" s="21"/>
      <c r="E106" s="30"/>
      <c r="F106" s="30"/>
      <c r="G106" s="30"/>
    </row>
    <row r="107" spans="1:7" ht="15.75" customHeight="1" x14ac:dyDescent="0.25">
      <c r="A107" s="12"/>
      <c r="B107" s="26"/>
      <c r="C107" s="30"/>
      <c r="D107" s="21"/>
      <c r="E107" s="30"/>
      <c r="F107" s="30"/>
      <c r="G107" s="30"/>
    </row>
    <row r="108" spans="1:7" ht="15.75" customHeight="1" x14ac:dyDescent="0.25">
      <c r="A108" s="12"/>
      <c r="B108" s="26"/>
      <c r="C108" s="30"/>
      <c r="D108" s="21"/>
      <c r="E108" s="30"/>
      <c r="F108" s="30"/>
      <c r="G108" s="30"/>
    </row>
    <row r="109" spans="1:7" ht="15.75" customHeight="1" x14ac:dyDescent="0.25">
      <c r="A109" s="12"/>
      <c r="B109" s="26"/>
      <c r="C109" s="30"/>
      <c r="D109" s="21"/>
      <c r="E109" s="30"/>
      <c r="F109" s="30"/>
      <c r="G109" s="30"/>
    </row>
    <row r="110" spans="1:7" ht="15.75" customHeight="1" x14ac:dyDescent="0.25">
      <c r="A110" s="12"/>
      <c r="B110" s="26"/>
      <c r="C110" s="30"/>
      <c r="D110" s="21"/>
      <c r="E110" s="30"/>
      <c r="F110" s="30"/>
      <c r="G110" s="30"/>
    </row>
    <row r="111" spans="1:7" ht="15.75" customHeight="1" x14ac:dyDescent="0.25">
      <c r="A111" s="12"/>
      <c r="B111" s="26"/>
      <c r="C111" s="30"/>
      <c r="D111" s="21"/>
      <c r="E111" s="30"/>
      <c r="F111" s="30"/>
      <c r="G111" s="30"/>
    </row>
    <row r="112" spans="1:7" ht="15.75" customHeight="1" x14ac:dyDescent="0.25">
      <c r="A112" s="12"/>
      <c r="B112" s="26"/>
      <c r="C112" s="30"/>
      <c r="D112" s="21"/>
      <c r="E112" s="30"/>
      <c r="F112" s="30"/>
      <c r="G112" s="30"/>
    </row>
    <row r="113" spans="1:7" ht="15.75" customHeight="1" x14ac:dyDescent="0.25">
      <c r="A113" s="12"/>
      <c r="B113" s="26"/>
      <c r="C113" s="30"/>
      <c r="D113" s="21"/>
      <c r="E113" s="30"/>
      <c r="F113" s="30"/>
      <c r="G113" s="30"/>
    </row>
    <row r="114" spans="1:7" ht="15.75" customHeight="1" x14ac:dyDescent="0.25">
      <c r="A114" s="12"/>
      <c r="B114" s="26"/>
      <c r="C114" s="30"/>
      <c r="D114" s="21"/>
      <c r="E114" s="30"/>
      <c r="F114" s="30"/>
      <c r="G114" s="30"/>
    </row>
    <row r="115" spans="1:7" ht="15.75" customHeight="1" x14ac:dyDescent="0.25">
      <c r="A115" s="12"/>
      <c r="B115" s="26"/>
      <c r="C115" s="30"/>
      <c r="D115" s="21"/>
      <c r="E115" s="30"/>
      <c r="F115" s="30"/>
      <c r="G115" s="30"/>
    </row>
    <row r="116" spans="1:7" ht="15.75" customHeight="1" x14ac:dyDescent="0.25">
      <c r="A116" s="12"/>
      <c r="B116" s="26"/>
      <c r="C116" s="30"/>
      <c r="D116" s="21"/>
      <c r="E116" s="30"/>
      <c r="F116" s="30"/>
      <c r="G116" s="30"/>
    </row>
    <row r="117" spans="1:7" ht="15.75" customHeight="1" x14ac:dyDescent="0.25">
      <c r="A117" s="12"/>
      <c r="B117" s="26"/>
      <c r="C117" s="30"/>
      <c r="D117" s="21"/>
      <c r="E117" s="30"/>
      <c r="F117" s="30"/>
      <c r="G117" s="30"/>
    </row>
    <row r="118" spans="1:7" ht="15.75" customHeight="1" x14ac:dyDescent="0.25">
      <c r="A118" s="12"/>
      <c r="B118" s="26"/>
      <c r="C118" s="30"/>
      <c r="D118" s="21"/>
      <c r="E118" s="30"/>
      <c r="F118" s="30"/>
      <c r="G118" s="30"/>
    </row>
    <row r="119" spans="1:7" ht="15.75" customHeight="1" x14ac:dyDescent="0.25">
      <c r="A119" s="12"/>
      <c r="B119" s="26"/>
      <c r="C119" s="30"/>
      <c r="D119" s="21"/>
      <c r="E119" s="30"/>
      <c r="F119" s="30"/>
      <c r="G119" s="30"/>
    </row>
    <row r="120" spans="1:7" ht="15.75" customHeight="1" x14ac:dyDescent="0.25">
      <c r="A120" s="12"/>
      <c r="B120" s="26"/>
      <c r="C120" s="30"/>
      <c r="D120" s="21"/>
      <c r="E120" s="30"/>
      <c r="F120" s="30"/>
      <c r="G120" s="30"/>
    </row>
    <row r="121" spans="1:7" ht="15.75" customHeight="1" x14ac:dyDescent="0.25">
      <c r="A121" s="12"/>
      <c r="B121" s="26"/>
      <c r="C121" s="30"/>
      <c r="D121" s="21"/>
      <c r="E121" s="30"/>
      <c r="F121" s="30"/>
      <c r="G121" s="30"/>
    </row>
    <row r="122" spans="1:7" ht="15.75" customHeight="1" x14ac:dyDescent="0.25">
      <c r="A122" s="12"/>
      <c r="B122" s="26"/>
      <c r="C122" s="30"/>
      <c r="D122" s="21"/>
      <c r="E122" s="30"/>
      <c r="F122" s="30"/>
      <c r="G122" s="30"/>
    </row>
    <row r="123" spans="1:7" ht="15.75" customHeight="1" x14ac:dyDescent="0.25">
      <c r="A123" s="12"/>
      <c r="B123" s="26"/>
      <c r="C123" s="30"/>
      <c r="D123" s="21"/>
      <c r="E123" s="30"/>
      <c r="F123" s="30"/>
      <c r="G123" s="30"/>
    </row>
    <row r="124" spans="1:7" ht="15.75" customHeight="1" x14ac:dyDescent="0.25">
      <c r="A124" s="12"/>
      <c r="B124" s="26"/>
      <c r="C124" s="30"/>
      <c r="D124" s="21"/>
      <c r="E124" s="30"/>
      <c r="F124" s="30"/>
      <c r="G124" s="30"/>
    </row>
    <row r="125" spans="1:7" ht="15.75" customHeight="1" x14ac:dyDescent="0.25">
      <c r="A125" s="12"/>
      <c r="B125" s="26"/>
      <c r="C125" s="30"/>
      <c r="D125" s="21"/>
      <c r="E125" s="30"/>
      <c r="F125" s="30"/>
      <c r="G125" s="30"/>
    </row>
    <row r="126" spans="1:7" ht="15.75" customHeight="1" x14ac:dyDescent="0.25">
      <c r="A126" s="12"/>
      <c r="B126" s="26"/>
      <c r="C126" s="30"/>
      <c r="D126" s="21"/>
      <c r="E126" s="30"/>
      <c r="F126" s="30"/>
      <c r="G126" s="30"/>
    </row>
    <row r="127" spans="1:7" ht="15.75" customHeight="1" x14ac:dyDescent="0.25">
      <c r="A127" s="12"/>
      <c r="B127" s="26"/>
      <c r="C127" s="30"/>
      <c r="D127" s="21"/>
      <c r="E127" s="30"/>
      <c r="F127" s="30"/>
      <c r="G127" s="30"/>
    </row>
    <row r="128" spans="1:7" ht="15.75" customHeight="1" x14ac:dyDescent="0.25">
      <c r="A128" s="12"/>
      <c r="B128" s="26"/>
      <c r="C128" s="30"/>
      <c r="D128" s="21"/>
      <c r="E128" s="30"/>
      <c r="F128" s="30"/>
      <c r="G128" s="30"/>
    </row>
    <row r="129" spans="1:7" ht="15.75" customHeight="1" x14ac:dyDescent="0.25">
      <c r="A129" s="12"/>
      <c r="B129" s="26"/>
      <c r="C129" s="30"/>
      <c r="D129" s="21"/>
      <c r="E129" s="30"/>
      <c r="F129" s="30"/>
      <c r="G129" s="30"/>
    </row>
    <row r="130" spans="1:7" ht="15.75" customHeight="1" x14ac:dyDescent="0.25">
      <c r="A130" s="12"/>
      <c r="B130" s="26"/>
      <c r="C130" s="30"/>
      <c r="D130" s="21"/>
      <c r="E130" s="30"/>
      <c r="F130" s="30"/>
      <c r="G130" s="30"/>
    </row>
    <row r="131" spans="1:7" ht="15.75" customHeight="1" x14ac:dyDescent="0.25">
      <c r="A131" s="12"/>
      <c r="B131" s="26"/>
      <c r="C131" s="30"/>
      <c r="D131" s="21"/>
      <c r="E131" s="30"/>
      <c r="F131" s="30"/>
      <c r="G131" s="30"/>
    </row>
    <row r="132" spans="1:7" ht="15.75" customHeight="1" x14ac:dyDescent="0.25">
      <c r="A132" s="12"/>
      <c r="B132" s="26"/>
      <c r="C132" s="30"/>
      <c r="D132" s="21"/>
      <c r="E132" s="30"/>
      <c r="F132" s="30"/>
      <c r="G132" s="30"/>
    </row>
    <row r="133" spans="1:7" ht="15.75" customHeight="1" x14ac:dyDescent="0.25">
      <c r="A133" s="12"/>
      <c r="B133" s="26"/>
      <c r="C133" s="30"/>
      <c r="D133" s="21"/>
      <c r="E133" s="30"/>
      <c r="F133" s="30"/>
      <c r="G133" s="30"/>
    </row>
    <row r="134" spans="1:7" ht="15.75" customHeight="1" x14ac:dyDescent="0.25">
      <c r="A134" s="12"/>
      <c r="B134" s="26"/>
      <c r="C134" s="30"/>
      <c r="D134" s="21"/>
      <c r="E134" s="30"/>
      <c r="F134" s="30"/>
      <c r="G134" s="30"/>
    </row>
    <row r="135" spans="1:7" ht="15.75" customHeight="1" x14ac:dyDescent="0.25">
      <c r="A135" s="12"/>
      <c r="B135" s="26"/>
      <c r="C135" s="30"/>
      <c r="D135" s="21"/>
      <c r="E135" s="30"/>
      <c r="F135" s="30"/>
      <c r="G135" s="30"/>
    </row>
    <row r="136" spans="1:7" ht="15.75" customHeight="1" x14ac:dyDescent="0.25">
      <c r="A136" s="12"/>
      <c r="B136" s="26"/>
      <c r="C136" s="30"/>
      <c r="D136" s="21"/>
      <c r="E136" s="30"/>
      <c r="F136" s="30"/>
      <c r="G136" s="30"/>
    </row>
    <row r="137" spans="1:7" ht="15.75" customHeight="1" x14ac:dyDescent="0.25">
      <c r="A137" s="12"/>
      <c r="B137" s="26"/>
      <c r="C137" s="30"/>
      <c r="D137" s="21"/>
      <c r="E137" s="30"/>
      <c r="F137" s="30"/>
      <c r="G137" s="30"/>
    </row>
    <row r="138" spans="1:7" ht="15.75" customHeight="1" x14ac:dyDescent="0.25">
      <c r="A138" s="12"/>
      <c r="B138" s="26"/>
      <c r="C138" s="30"/>
      <c r="D138" s="21"/>
      <c r="E138" s="30"/>
      <c r="F138" s="30"/>
      <c r="G138" s="30"/>
    </row>
    <row r="139" spans="1:7" ht="15.75" customHeight="1" x14ac:dyDescent="0.25">
      <c r="A139" s="12"/>
      <c r="B139" s="26"/>
      <c r="C139" s="30"/>
      <c r="D139" s="21"/>
      <c r="E139" s="30"/>
      <c r="F139" s="30"/>
      <c r="G139" s="30"/>
    </row>
    <row r="140" spans="1:7" ht="15.75" customHeight="1" x14ac:dyDescent="0.25">
      <c r="A140" s="12"/>
      <c r="B140" s="26"/>
      <c r="C140" s="30"/>
      <c r="D140" s="21"/>
      <c r="E140" s="30"/>
      <c r="F140" s="30"/>
      <c r="G140" s="30"/>
    </row>
    <row r="141" spans="1:7" ht="15.75" customHeight="1" x14ac:dyDescent="0.25">
      <c r="A141" s="12"/>
      <c r="B141" s="26"/>
      <c r="C141" s="30"/>
      <c r="D141" s="21"/>
      <c r="E141" s="30"/>
      <c r="F141" s="30"/>
      <c r="G141" s="30"/>
    </row>
    <row r="142" spans="1:7" ht="15.75" customHeight="1" x14ac:dyDescent="0.25">
      <c r="A142" s="12"/>
      <c r="B142" s="26"/>
      <c r="C142" s="30"/>
      <c r="D142" s="21"/>
      <c r="E142" s="30"/>
      <c r="F142" s="30"/>
      <c r="G142" s="30"/>
    </row>
    <row r="143" spans="1:7" ht="15.75" customHeight="1" x14ac:dyDescent="0.25">
      <c r="A143" s="12"/>
      <c r="B143" s="26"/>
      <c r="C143" s="30"/>
      <c r="D143" s="21"/>
      <c r="E143" s="30"/>
      <c r="F143" s="30"/>
      <c r="G143" s="30"/>
    </row>
    <row r="144" spans="1:7" ht="15.75" customHeight="1" x14ac:dyDescent="0.25">
      <c r="A144" s="12"/>
      <c r="B144" s="26"/>
      <c r="C144" s="30"/>
      <c r="D144" s="21"/>
      <c r="E144" s="30"/>
      <c r="F144" s="30"/>
      <c r="G144" s="30"/>
    </row>
    <row r="145" spans="1:7" ht="15.75" customHeight="1" x14ac:dyDescent="0.25">
      <c r="A145" s="12"/>
      <c r="B145" s="26"/>
      <c r="C145" s="30"/>
      <c r="D145" s="21"/>
      <c r="E145" s="30"/>
      <c r="F145" s="30"/>
      <c r="G145" s="30"/>
    </row>
    <row r="146" spans="1:7" ht="15.75" customHeight="1" x14ac:dyDescent="0.25">
      <c r="A146" s="12"/>
      <c r="B146" s="26"/>
      <c r="C146" s="30"/>
      <c r="D146" s="21"/>
      <c r="E146" s="30"/>
      <c r="F146" s="30"/>
      <c r="G146" s="30"/>
    </row>
    <row r="147" spans="1:7" ht="15.75" customHeight="1" x14ac:dyDescent="0.25">
      <c r="A147" s="12"/>
      <c r="B147" s="26"/>
      <c r="C147" s="30"/>
      <c r="D147" s="21"/>
      <c r="E147" s="30"/>
      <c r="F147" s="30"/>
      <c r="G147" s="30"/>
    </row>
    <row r="148" spans="1:7" ht="15.75" customHeight="1" x14ac:dyDescent="0.25">
      <c r="A148" s="12"/>
      <c r="B148" s="26"/>
      <c r="C148" s="30"/>
      <c r="D148" s="21"/>
      <c r="E148" s="30"/>
      <c r="F148" s="30"/>
      <c r="G148" s="30"/>
    </row>
    <row r="149" spans="1:7" ht="15.75" customHeight="1" x14ac:dyDescent="0.25">
      <c r="A149" s="12"/>
      <c r="B149" s="26"/>
      <c r="C149" s="30"/>
      <c r="D149" s="21"/>
      <c r="E149" s="30"/>
      <c r="F149" s="30"/>
      <c r="G149" s="30"/>
    </row>
    <row r="150" spans="1:7" ht="15.75" customHeight="1" x14ac:dyDescent="0.25">
      <c r="A150" s="12"/>
      <c r="B150" s="26"/>
      <c r="C150" s="30"/>
      <c r="D150" s="21"/>
      <c r="E150" s="30"/>
      <c r="F150" s="30"/>
      <c r="G150" s="30"/>
    </row>
    <row r="151" spans="1:7" ht="15.75" customHeight="1" x14ac:dyDescent="0.25">
      <c r="A151" s="12"/>
      <c r="B151" s="26"/>
      <c r="C151" s="30"/>
      <c r="D151" s="21"/>
      <c r="E151" s="30"/>
      <c r="F151" s="30"/>
      <c r="G151" s="30"/>
    </row>
    <row r="152" spans="1:7" ht="15.75" customHeight="1" x14ac:dyDescent="0.25">
      <c r="A152" s="12"/>
      <c r="B152" s="26"/>
      <c r="C152" s="30"/>
      <c r="D152" s="21"/>
      <c r="E152" s="30"/>
      <c r="F152" s="30"/>
      <c r="G152" s="30"/>
    </row>
    <row r="153" spans="1:7" ht="15.75" customHeight="1" x14ac:dyDescent="0.25">
      <c r="A153" s="12"/>
      <c r="B153" s="26"/>
      <c r="C153" s="30"/>
      <c r="D153" s="21"/>
      <c r="E153" s="30"/>
      <c r="F153" s="30"/>
      <c r="G153" s="30"/>
    </row>
    <row r="154" spans="1:7" ht="15.75" customHeight="1" x14ac:dyDescent="0.25">
      <c r="A154" s="12"/>
      <c r="B154" s="26"/>
      <c r="C154" s="30"/>
      <c r="D154" s="21"/>
      <c r="E154" s="30"/>
      <c r="F154" s="30"/>
      <c r="G154" s="30"/>
    </row>
    <row r="155" spans="1:7" ht="15.75" customHeight="1" x14ac:dyDescent="0.25">
      <c r="A155" s="12"/>
      <c r="B155" s="26"/>
      <c r="C155" s="30"/>
      <c r="D155" s="21"/>
      <c r="E155" s="30"/>
      <c r="F155" s="30"/>
      <c r="G155" s="30"/>
    </row>
    <row r="156" spans="1:7" ht="15.75" customHeight="1" x14ac:dyDescent="0.25">
      <c r="A156" s="12"/>
      <c r="B156" s="26"/>
      <c r="C156" s="30"/>
      <c r="D156" s="21"/>
      <c r="E156" s="30"/>
      <c r="F156" s="30"/>
      <c r="G156" s="30"/>
    </row>
    <row r="157" spans="1:7" ht="15.75" customHeight="1" x14ac:dyDescent="0.25">
      <c r="A157" s="12"/>
      <c r="B157" s="26"/>
      <c r="C157" s="30"/>
      <c r="D157" s="21"/>
      <c r="E157" s="30"/>
      <c r="F157" s="30"/>
      <c r="G157" s="30"/>
    </row>
    <row r="158" spans="1:7" ht="15.75" customHeight="1" x14ac:dyDescent="0.25">
      <c r="A158" s="12"/>
      <c r="B158" s="26"/>
      <c r="C158" s="30"/>
      <c r="D158" s="21"/>
      <c r="E158" s="30"/>
      <c r="F158" s="30"/>
      <c r="G158" s="30"/>
    </row>
    <row r="159" spans="1:7" ht="15.75" customHeight="1" x14ac:dyDescent="0.25">
      <c r="A159" s="12"/>
      <c r="B159" s="26"/>
      <c r="C159" s="30"/>
      <c r="D159" s="21"/>
      <c r="E159" s="30"/>
      <c r="F159" s="30"/>
      <c r="G159" s="30"/>
    </row>
    <row r="160" spans="1:7" ht="15.75" customHeight="1" x14ac:dyDescent="0.25">
      <c r="A160" s="12"/>
      <c r="B160" s="26"/>
      <c r="C160" s="30"/>
      <c r="D160" s="21"/>
      <c r="E160" s="30"/>
      <c r="F160" s="30"/>
      <c r="G160" s="30"/>
    </row>
    <row r="161" spans="1:7" ht="15.75" customHeight="1" x14ac:dyDescent="0.25">
      <c r="A161" s="12"/>
      <c r="B161" s="26"/>
      <c r="C161" s="30"/>
      <c r="D161" s="21"/>
      <c r="E161" s="30"/>
      <c r="F161" s="30"/>
      <c r="G161" s="30"/>
    </row>
    <row r="162" spans="1:7" ht="15.75" customHeight="1" x14ac:dyDescent="0.25">
      <c r="A162" s="12"/>
      <c r="B162" s="26"/>
      <c r="C162" s="30"/>
      <c r="D162" s="21"/>
      <c r="E162" s="30"/>
      <c r="F162" s="30"/>
      <c r="G162" s="30"/>
    </row>
    <row r="163" spans="1:7" ht="15.75" customHeight="1" x14ac:dyDescent="0.25">
      <c r="A163" s="12"/>
      <c r="B163" s="26"/>
      <c r="C163" s="30"/>
      <c r="D163" s="21"/>
      <c r="E163" s="30"/>
      <c r="F163" s="30"/>
      <c r="G163" s="30"/>
    </row>
    <row r="164" spans="1:7" ht="15.75" customHeight="1" x14ac:dyDescent="0.25">
      <c r="A164" s="34"/>
      <c r="B164" s="34"/>
      <c r="C164" s="16"/>
      <c r="D164" s="35"/>
      <c r="E164" s="16"/>
      <c r="F164" s="16"/>
      <c r="G164" s="16"/>
    </row>
    <row r="165" spans="1:7" ht="15.75" customHeight="1" x14ac:dyDescent="0.25">
      <c r="A165" s="34"/>
      <c r="B165" s="34"/>
      <c r="C165" s="16"/>
      <c r="D165" s="35"/>
      <c r="E165" s="16"/>
      <c r="F165" s="16"/>
      <c r="G165" s="16"/>
    </row>
    <row r="166" spans="1:7" ht="15.75" customHeight="1" x14ac:dyDescent="0.25">
      <c r="A166" s="34"/>
      <c r="B166" s="34"/>
      <c r="C166" s="16"/>
      <c r="D166" s="35"/>
      <c r="E166" s="16"/>
      <c r="F166" s="16"/>
      <c r="G166" s="16"/>
    </row>
    <row r="167" spans="1:7" ht="15.75" customHeight="1" x14ac:dyDescent="0.25">
      <c r="A167" s="34"/>
      <c r="B167" s="34"/>
      <c r="C167" s="16"/>
      <c r="D167" s="35"/>
      <c r="E167" s="16"/>
      <c r="F167" s="16"/>
      <c r="G167" s="16"/>
    </row>
    <row r="168" spans="1:7" ht="15.75" customHeight="1" x14ac:dyDescent="0.25">
      <c r="A168" s="34"/>
      <c r="B168" s="34"/>
      <c r="C168" s="16"/>
      <c r="D168" s="35"/>
      <c r="E168" s="16"/>
      <c r="F168" s="16"/>
      <c r="G168" s="16"/>
    </row>
    <row r="169" spans="1:7" ht="15.75" customHeight="1" x14ac:dyDescent="0.25">
      <c r="A169" s="36"/>
      <c r="B169" s="36"/>
      <c r="C169" s="36"/>
      <c r="D169" s="37"/>
      <c r="E169" s="36"/>
      <c r="F169" s="36"/>
      <c r="G169" s="36"/>
    </row>
    <row r="170" spans="1:7" ht="15.75" customHeight="1" x14ac:dyDescent="0.25">
      <c r="A170" s="36"/>
      <c r="B170" s="36"/>
      <c r="C170" s="36"/>
      <c r="D170" s="37"/>
      <c r="E170" s="36"/>
      <c r="F170" s="36"/>
      <c r="G170" s="36"/>
    </row>
    <row r="171" spans="1:7" ht="15.75" customHeight="1" x14ac:dyDescent="0.25">
      <c r="A171" s="36"/>
      <c r="B171" s="36"/>
      <c r="C171" s="36"/>
      <c r="D171" s="37"/>
      <c r="E171" s="36"/>
      <c r="F171" s="36"/>
      <c r="G171" s="36"/>
    </row>
    <row r="172" spans="1:7" ht="15.75" customHeight="1" x14ac:dyDescent="0.25">
      <c r="A172" s="36"/>
      <c r="B172" s="36"/>
      <c r="C172" s="36"/>
      <c r="D172" s="37"/>
      <c r="E172" s="36"/>
      <c r="F172" s="36"/>
      <c r="G172" s="36"/>
    </row>
    <row r="173" spans="1:7" ht="15.75" customHeight="1" x14ac:dyDescent="0.25">
      <c r="A173" s="36"/>
      <c r="B173" s="36"/>
      <c r="C173" s="36"/>
      <c r="D173" s="37"/>
      <c r="E173" s="36"/>
      <c r="F173" s="36"/>
      <c r="G173" s="36"/>
    </row>
    <row r="174" spans="1:7" ht="15.75" customHeight="1" x14ac:dyDescent="0.25">
      <c r="A174" s="36"/>
      <c r="B174" s="36"/>
      <c r="C174" s="36"/>
      <c r="D174" s="37"/>
      <c r="E174" s="36"/>
      <c r="F174" s="36"/>
      <c r="G174" s="36"/>
    </row>
    <row r="175" spans="1:7" ht="15.75" customHeight="1" x14ac:dyDescent="0.25">
      <c r="A175" s="36"/>
      <c r="B175" s="36"/>
      <c r="C175" s="36"/>
      <c r="D175" s="37"/>
      <c r="E175" s="36"/>
      <c r="F175" s="36"/>
      <c r="G175" s="36"/>
    </row>
    <row r="176" spans="1:7" ht="15.75" customHeight="1" x14ac:dyDescent="0.25">
      <c r="A176" s="36"/>
      <c r="B176" s="36"/>
      <c r="C176" s="36"/>
      <c r="D176" s="37"/>
      <c r="E176" s="36"/>
      <c r="F176" s="36"/>
      <c r="G176" s="36"/>
    </row>
    <row r="177" spans="1:7" ht="15.75" customHeight="1" x14ac:dyDescent="0.25">
      <c r="A177" s="36"/>
      <c r="B177" s="36"/>
      <c r="C177" s="36"/>
      <c r="D177" s="37"/>
      <c r="E177" s="36"/>
      <c r="F177" s="36"/>
      <c r="G177" s="36"/>
    </row>
    <row r="178" spans="1:7" ht="15.75" customHeight="1" x14ac:dyDescent="0.25">
      <c r="A178" s="36"/>
      <c r="B178" s="36"/>
      <c r="C178" s="36"/>
      <c r="D178" s="37"/>
      <c r="E178" s="36"/>
      <c r="F178" s="36"/>
      <c r="G178" s="36"/>
    </row>
    <row r="179" spans="1:7" ht="15.75" customHeight="1" x14ac:dyDescent="0.25">
      <c r="A179" s="36"/>
      <c r="B179" s="36"/>
      <c r="C179" s="36"/>
      <c r="D179" s="37"/>
      <c r="E179" s="36"/>
      <c r="F179" s="36"/>
      <c r="G179" s="36"/>
    </row>
    <row r="180" spans="1:7" ht="15.75" customHeight="1" x14ac:dyDescent="0.25">
      <c r="A180" s="36"/>
      <c r="B180" s="36"/>
      <c r="C180" s="36"/>
      <c r="D180" s="37"/>
      <c r="E180" s="36"/>
      <c r="F180" s="36"/>
      <c r="G180" s="36"/>
    </row>
    <row r="181" spans="1:7" ht="15.75" customHeight="1" x14ac:dyDescent="0.25">
      <c r="A181" s="36"/>
      <c r="B181" s="36"/>
      <c r="C181" s="36"/>
      <c r="D181" s="37"/>
      <c r="E181" s="36"/>
      <c r="F181" s="36"/>
      <c r="G181" s="36"/>
    </row>
    <row r="182" spans="1:7" ht="15.75" customHeight="1" x14ac:dyDescent="0.25">
      <c r="A182" s="36"/>
      <c r="B182" s="36"/>
      <c r="C182" s="36"/>
      <c r="D182" s="37"/>
      <c r="E182" s="36"/>
      <c r="F182" s="36"/>
      <c r="G182" s="36"/>
    </row>
    <row r="183" spans="1:7" ht="15.75" customHeight="1" x14ac:dyDescent="0.25">
      <c r="A183" s="36"/>
      <c r="B183" s="36"/>
      <c r="C183" s="36"/>
      <c r="D183" s="37"/>
      <c r="E183" s="36"/>
      <c r="F183" s="36"/>
      <c r="G183" s="36"/>
    </row>
    <row r="184" spans="1:7" ht="15.75" customHeight="1" x14ac:dyDescent="0.25">
      <c r="A184" s="36"/>
      <c r="B184" s="36"/>
      <c r="C184" s="36"/>
      <c r="D184" s="37"/>
      <c r="E184" s="36"/>
      <c r="F184" s="36"/>
      <c r="G184" s="36"/>
    </row>
    <row r="185" spans="1:7" ht="15.75" customHeight="1" x14ac:dyDescent="0.25">
      <c r="A185" s="36"/>
      <c r="B185" s="36"/>
      <c r="C185" s="36"/>
      <c r="D185" s="37"/>
      <c r="E185" s="36"/>
      <c r="F185" s="36"/>
      <c r="G185" s="36"/>
    </row>
    <row r="186" spans="1:7" ht="15.75" customHeight="1" x14ac:dyDescent="0.25">
      <c r="A186" s="36"/>
      <c r="B186" s="36"/>
      <c r="C186" s="36"/>
      <c r="D186" s="37"/>
      <c r="E186" s="36"/>
      <c r="F186" s="36"/>
      <c r="G186" s="36"/>
    </row>
    <row r="187" spans="1:7" ht="15.75" customHeight="1" x14ac:dyDescent="0.25">
      <c r="A187" s="36"/>
      <c r="B187" s="36"/>
      <c r="C187" s="36"/>
      <c r="D187" s="37"/>
      <c r="E187" s="36"/>
      <c r="F187" s="36"/>
      <c r="G187" s="36"/>
    </row>
    <row r="188" spans="1:7" ht="15.75" customHeight="1" x14ac:dyDescent="0.25">
      <c r="A188" s="36"/>
      <c r="B188" s="36"/>
      <c r="C188" s="36"/>
      <c r="D188" s="37"/>
      <c r="E188" s="36"/>
      <c r="F188" s="36"/>
      <c r="G188" s="36"/>
    </row>
    <row r="189" spans="1:7" ht="15.75" customHeight="1" x14ac:dyDescent="0.25">
      <c r="A189" s="36"/>
      <c r="B189" s="36"/>
      <c r="C189" s="36"/>
      <c r="D189" s="37"/>
      <c r="E189" s="36"/>
      <c r="F189" s="36"/>
      <c r="G189" s="36"/>
    </row>
    <row r="190" spans="1:7" ht="15.75" customHeight="1" x14ac:dyDescent="0.25">
      <c r="A190" s="36"/>
      <c r="B190" s="36"/>
      <c r="C190" s="36"/>
      <c r="D190" s="37"/>
      <c r="E190" s="36"/>
      <c r="F190" s="36"/>
      <c r="G190" s="36"/>
    </row>
    <row r="191" spans="1:7" ht="15.75" customHeight="1" x14ac:dyDescent="0.25">
      <c r="A191" s="36"/>
      <c r="B191" s="36"/>
      <c r="C191" s="36"/>
      <c r="D191" s="37"/>
      <c r="E191" s="36"/>
      <c r="F191" s="36"/>
      <c r="G191" s="36"/>
    </row>
    <row r="192" spans="1:7" ht="15.75" customHeight="1" x14ac:dyDescent="0.25">
      <c r="A192" s="36"/>
      <c r="B192" s="36"/>
      <c r="C192" s="36"/>
      <c r="D192" s="37"/>
      <c r="E192" s="36"/>
      <c r="F192" s="36"/>
      <c r="G192" s="36"/>
    </row>
    <row r="193" spans="1:7" ht="15.75" customHeight="1" x14ac:dyDescent="0.25">
      <c r="A193" s="36"/>
      <c r="B193" s="36"/>
      <c r="C193" s="36"/>
      <c r="D193" s="37"/>
      <c r="E193" s="36"/>
      <c r="F193" s="36"/>
      <c r="G193" s="36"/>
    </row>
    <row r="194" spans="1:7" ht="15.75" customHeight="1" x14ac:dyDescent="0.25">
      <c r="A194" s="36"/>
      <c r="B194" s="36"/>
      <c r="C194" s="36"/>
      <c r="D194" s="37"/>
      <c r="E194" s="36"/>
      <c r="F194" s="36"/>
      <c r="G194" s="36"/>
    </row>
    <row r="195" spans="1:7" ht="15.75" customHeight="1" x14ac:dyDescent="0.25">
      <c r="A195" s="36"/>
      <c r="B195" s="36"/>
      <c r="C195" s="36"/>
      <c r="D195" s="37"/>
      <c r="E195" s="36"/>
      <c r="F195" s="36"/>
      <c r="G195" s="36"/>
    </row>
    <row r="196" spans="1:7" ht="15.75" customHeight="1" x14ac:dyDescent="0.25">
      <c r="A196" s="36"/>
      <c r="B196" s="36"/>
      <c r="C196" s="36"/>
      <c r="D196" s="37"/>
      <c r="E196" s="36"/>
      <c r="F196" s="36"/>
      <c r="G196" s="36"/>
    </row>
    <row r="197" spans="1:7" ht="15.75" customHeight="1" x14ac:dyDescent="0.25">
      <c r="A197" s="36"/>
      <c r="B197" s="36"/>
      <c r="C197" s="36"/>
      <c r="D197" s="37"/>
      <c r="E197" s="36"/>
      <c r="F197" s="36"/>
      <c r="G197" s="36"/>
    </row>
    <row r="198" spans="1:7" ht="15.75" customHeight="1" x14ac:dyDescent="0.25">
      <c r="A198" s="36"/>
      <c r="B198" s="36"/>
      <c r="C198" s="36"/>
      <c r="D198" s="37"/>
      <c r="E198" s="36"/>
      <c r="F198" s="36"/>
      <c r="G198" s="36"/>
    </row>
    <row r="199" spans="1:7" ht="15.75" customHeight="1" x14ac:dyDescent="0.25">
      <c r="A199" s="36"/>
      <c r="B199" s="36"/>
      <c r="C199" s="36"/>
      <c r="D199" s="37"/>
      <c r="E199" s="36"/>
      <c r="F199" s="36"/>
      <c r="G199" s="36"/>
    </row>
    <row r="200" spans="1:7" ht="15.75" customHeight="1" x14ac:dyDescent="0.25">
      <c r="A200" s="36"/>
      <c r="B200" s="36"/>
      <c r="C200" s="36"/>
      <c r="D200" s="37"/>
      <c r="E200" s="36"/>
      <c r="F200" s="36"/>
      <c r="G200" s="36"/>
    </row>
    <row r="201" spans="1:7" ht="15.75" customHeight="1" x14ac:dyDescent="0.25">
      <c r="A201" s="36"/>
      <c r="B201" s="36"/>
      <c r="C201" s="36"/>
      <c r="D201" s="37"/>
      <c r="E201" s="36"/>
      <c r="F201" s="36"/>
      <c r="G201" s="36"/>
    </row>
    <row r="202" spans="1:7" ht="15.75" customHeight="1" x14ac:dyDescent="0.25">
      <c r="A202" s="36"/>
      <c r="B202" s="36"/>
      <c r="C202" s="36"/>
      <c r="D202" s="37"/>
      <c r="E202" s="36"/>
      <c r="F202" s="36"/>
      <c r="G202" s="36"/>
    </row>
    <row r="203" spans="1:7" ht="15.75" customHeight="1" x14ac:dyDescent="0.25">
      <c r="A203" s="36"/>
      <c r="B203" s="36"/>
      <c r="C203" s="36"/>
      <c r="D203" s="37"/>
      <c r="E203" s="36"/>
      <c r="F203" s="36"/>
      <c r="G203" s="36"/>
    </row>
    <row r="204" spans="1:7" ht="15.75" customHeight="1" x14ac:dyDescent="0.25">
      <c r="A204" s="36"/>
      <c r="B204" s="36"/>
      <c r="C204" s="36"/>
      <c r="D204" s="37"/>
      <c r="E204" s="36"/>
      <c r="F204" s="36"/>
      <c r="G204" s="36"/>
    </row>
    <row r="205" spans="1:7" ht="15.75" customHeight="1" x14ac:dyDescent="0.25">
      <c r="A205" s="36"/>
      <c r="B205" s="36"/>
      <c r="C205" s="36"/>
      <c r="D205" s="37"/>
      <c r="E205" s="36"/>
      <c r="F205" s="36"/>
      <c r="G205" s="36"/>
    </row>
    <row r="206" spans="1:7" ht="15.75" customHeight="1" x14ac:dyDescent="0.25">
      <c r="A206" s="36"/>
      <c r="B206" s="36"/>
      <c r="C206" s="36"/>
      <c r="D206" s="37"/>
      <c r="E206" s="36"/>
      <c r="F206" s="36"/>
      <c r="G206" s="36"/>
    </row>
    <row r="207" spans="1:7" ht="15.75" customHeight="1" x14ac:dyDescent="0.25">
      <c r="A207" s="36"/>
      <c r="B207" s="36"/>
      <c r="C207" s="36"/>
      <c r="D207" s="37"/>
      <c r="E207" s="36"/>
      <c r="F207" s="36"/>
      <c r="G207" s="36"/>
    </row>
    <row r="208" spans="1:7" ht="15.75" customHeight="1" x14ac:dyDescent="0.25">
      <c r="A208" s="36"/>
      <c r="B208" s="36"/>
      <c r="C208" s="36"/>
      <c r="D208" s="37"/>
      <c r="E208" s="36"/>
      <c r="F208" s="36"/>
      <c r="G208" s="36"/>
    </row>
    <row r="209" spans="1:7" ht="15.75" customHeight="1" x14ac:dyDescent="0.25">
      <c r="A209" s="36"/>
      <c r="B209" s="36"/>
      <c r="C209" s="36"/>
      <c r="D209" s="37"/>
      <c r="E209" s="36"/>
      <c r="F209" s="36"/>
      <c r="G209" s="36"/>
    </row>
    <row r="210" spans="1:7" ht="15.75" customHeight="1" x14ac:dyDescent="0.25">
      <c r="A210" s="36"/>
      <c r="B210" s="36"/>
      <c r="C210" s="36"/>
      <c r="D210" s="37"/>
      <c r="E210" s="36"/>
      <c r="F210" s="36"/>
      <c r="G210" s="36"/>
    </row>
    <row r="211" spans="1:7" ht="15.75" customHeight="1" x14ac:dyDescent="0.25">
      <c r="A211" s="36"/>
      <c r="B211" s="36"/>
      <c r="C211" s="36"/>
      <c r="D211" s="37"/>
      <c r="E211" s="36"/>
      <c r="F211" s="36"/>
      <c r="G211" s="36"/>
    </row>
    <row r="212" spans="1:7" ht="15.75" customHeight="1" x14ac:dyDescent="0.25">
      <c r="A212" s="36"/>
      <c r="B212" s="36"/>
      <c r="C212" s="36"/>
      <c r="D212" s="37"/>
      <c r="E212" s="36"/>
      <c r="F212" s="36"/>
      <c r="G212" s="36"/>
    </row>
    <row r="213" spans="1:7" ht="15.75" customHeight="1" x14ac:dyDescent="0.25">
      <c r="A213" s="36"/>
      <c r="B213" s="36"/>
      <c r="C213" s="36"/>
      <c r="D213" s="37"/>
      <c r="E213" s="36"/>
      <c r="F213" s="36"/>
      <c r="G213" s="36"/>
    </row>
    <row r="214" spans="1:7" ht="15.75" customHeight="1" x14ac:dyDescent="0.25">
      <c r="A214" s="36"/>
      <c r="B214" s="36"/>
      <c r="C214" s="36"/>
      <c r="D214" s="37"/>
      <c r="E214" s="36"/>
      <c r="F214" s="36"/>
      <c r="G214" s="36"/>
    </row>
    <row r="215" spans="1:7" ht="15.75" customHeight="1" x14ac:dyDescent="0.25">
      <c r="A215" s="36"/>
      <c r="B215" s="36"/>
      <c r="C215" s="36"/>
      <c r="D215" s="37"/>
      <c r="E215" s="36"/>
      <c r="F215" s="36"/>
      <c r="G215" s="36"/>
    </row>
    <row r="216" spans="1:7" ht="15.75" customHeight="1" x14ac:dyDescent="0.25">
      <c r="A216" s="36"/>
      <c r="B216" s="36"/>
      <c r="C216" s="36"/>
      <c r="D216" s="37"/>
      <c r="E216" s="36"/>
      <c r="F216" s="36"/>
      <c r="G216" s="36"/>
    </row>
    <row r="217" spans="1:7" ht="15.75" customHeight="1" x14ac:dyDescent="0.25">
      <c r="A217" s="36"/>
      <c r="B217" s="36"/>
      <c r="C217" s="36"/>
      <c r="D217" s="37"/>
      <c r="E217" s="36"/>
      <c r="F217" s="36"/>
      <c r="G217" s="36"/>
    </row>
    <row r="218" spans="1:7" ht="15.75" customHeight="1" x14ac:dyDescent="0.25">
      <c r="A218" s="36"/>
      <c r="B218" s="36"/>
      <c r="C218" s="36"/>
      <c r="D218" s="37"/>
      <c r="E218" s="36"/>
      <c r="F218" s="36"/>
      <c r="G218" s="36"/>
    </row>
    <row r="219" spans="1:7" ht="15.75" customHeight="1" x14ac:dyDescent="0.25">
      <c r="A219" s="36"/>
      <c r="B219" s="36"/>
      <c r="C219" s="36"/>
      <c r="D219" s="37"/>
      <c r="E219" s="36"/>
      <c r="F219" s="36"/>
      <c r="G219" s="36"/>
    </row>
    <row r="220" spans="1:7" ht="15.75" customHeight="1" x14ac:dyDescent="0.25">
      <c r="A220" s="36"/>
      <c r="B220" s="36"/>
      <c r="C220" s="36"/>
      <c r="D220" s="37"/>
      <c r="E220" s="36"/>
      <c r="F220" s="36"/>
      <c r="G220" s="36"/>
    </row>
    <row r="221" spans="1:7" ht="15.75" customHeight="1" x14ac:dyDescent="0.25">
      <c r="A221" s="36"/>
      <c r="B221" s="36"/>
      <c r="C221" s="36"/>
      <c r="D221" s="37"/>
      <c r="E221" s="36"/>
      <c r="F221" s="36"/>
      <c r="G221" s="36"/>
    </row>
    <row r="222" spans="1:7" ht="15.75" customHeight="1" x14ac:dyDescent="0.25">
      <c r="A222" s="36"/>
      <c r="B222" s="36"/>
      <c r="C222" s="36"/>
      <c r="D222" s="37"/>
      <c r="E222" s="36"/>
      <c r="F222" s="36"/>
      <c r="G222" s="36"/>
    </row>
    <row r="223" spans="1:7" ht="15.75" customHeight="1" x14ac:dyDescent="0.25">
      <c r="A223" s="36"/>
      <c r="B223" s="36"/>
      <c r="C223" s="36"/>
      <c r="D223" s="37"/>
      <c r="E223" s="36"/>
      <c r="F223" s="36"/>
      <c r="G223" s="36"/>
    </row>
    <row r="224" spans="1:7" ht="15.75" customHeight="1" x14ac:dyDescent="0.25">
      <c r="A224" s="36"/>
      <c r="B224" s="36"/>
      <c r="C224" s="36"/>
      <c r="D224" s="37"/>
      <c r="E224" s="36"/>
      <c r="F224" s="36"/>
      <c r="G224" s="36"/>
    </row>
    <row r="225" spans="1:7" ht="15.75" customHeight="1" x14ac:dyDescent="0.25">
      <c r="A225" s="36"/>
      <c r="B225" s="36"/>
      <c r="C225" s="36"/>
      <c r="D225" s="37"/>
      <c r="E225" s="36"/>
      <c r="F225" s="36"/>
      <c r="G225" s="36"/>
    </row>
    <row r="226" spans="1:7" ht="15.75" customHeight="1" x14ac:dyDescent="0.25">
      <c r="A226" s="36"/>
      <c r="B226" s="36"/>
      <c r="C226" s="36"/>
      <c r="D226" s="37"/>
      <c r="E226" s="36"/>
      <c r="F226" s="36"/>
      <c r="G226" s="36"/>
    </row>
    <row r="227" spans="1:7" ht="15.75" customHeight="1" x14ac:dyDescent="0.25">
      <c r="A227" s="36"/>
      <c r="B227" s="36"/>
      <c r="C227" s="36"/>
      <c r="D227" s="37"/>
      <c r="E227" s="36"/>
      <c r="F227" s="36"/>
      <c r="G227" s="36"/>
    </row>
    <row r="228" spans="1:7" ht="15.75" customHeight="1" x14ac:dyDescent="0.25">
      <c r="A228" s="36"/>
      <c r="B228" s="36"/>
      <c r="C228" s="36"/>
      <c r="D228" s="37"/>
      <c r="E228" s="36"/>
      <c r="F228" s="36"/>
      <c r="G228" s="36"/>
    </row>
    <row r="229" spans="1:7" ht="15.75" customHeight="1" x14ac:dyDescent="0.25">
      <c r="A229" s="36"/>
      <c r="B229" s="36"/>
      <c r="C229" s="36"/>
      <c r="D229" s="37"/>
      <c r="E229" s="36"/>
      <c r="F229" s="36"/>
      <c r="G229" s="36"/>
    </row>
    <row r="230" spans="1:7" ht="15.75" customHeight="1" x14ac:dyDescent="0.25">
      <c r="A230" s="36"/>
      <c r="B230" s="36"/>
      <c r="C230" s="36"/>
      <c r="D230" s="37"/>
      <c r="E230" s="36"/>
      <c r="F230" s="36"/>
      <c r="G230" s="36"/>
    </row>
    <row r="231" spans="1:7" ht="15.75" customHeight="1" x14ac:dyDescent="0.25">
      <c r="A231" s="36"/>
      <c r="B231" s="36"/>
      <c r="C231" s="36"/>
      <c r="D231" s="37"/>
      <c r="E231" s="36"/>
      <c r="F231" s="36"/>
      <c r="G231" s="36"/>
    </row>
    <row r="232" spans="1:7" ht="15.75" customHeight="1" x14ac:dyDescent="0.25">
      <c r="A232" s="36"/>
      <c r="B232" s="36"/>
      <c r="C232" s="36"/>
      <c r="D232" s="37"/>
      <c r="E232" s="36"/>
      <c r="F232" s="36"/>
      <c r="G232" s="36"/>
    </row>
    <row r="233" spans="1:7" ht="15.75" customHeight="1" x14ac:dyDescent="0.25">
      <c r="A233" s="36"/>
      <c r="B233" s="36"/>
      <c r="C233" s="36"/>
      <c r="D233" s="37"/>
      <c r="E233" s="36"/>
      <c r="F233" s="36"/>
      <c r="G233" s="36"/>
    </row>
    <row r="234" spans="1:7" ht="15.75" customHeight="1" x14ac:dyDescent="0.25">
      <c r="A234" s="36"/>
      <c r="B234" s="36"/>
      <c r="C234" s="36"/>
      <c r="D234" s="37"/>
      <c r="E234" s="36"/>
      <c r="F234" s="36"/>
      <c r="G234" s="36"/>
    </row>
    <row r="235" spans="1:7" ht="15.75" customHeight="1" x14ac:dyDescent="0.25">
      <c r="A235" s="36"/>
      <c r="B235" s="36"/>
      <c r="C235" s="36"/>
      <c r="D235" s="37"/>
      <c r="E235" s="36"/>
      <c r="F235" s="36"/>
      <c r="G235" s="36"/>
    </row>
    <row r="236" spans="1:7" ht="15.75" customHeight="1" x14ac:dyDescent="0.25">
      <c r="A236" s="36"/>
      <c r="B236" s="36"/>
      <c r="C236" s="36"/>
      <c r="D236" s="37"/>
      <c r="E236" s="36"/>
      <c r="F236" s="36"/>
      <c r="G236" s="36"/>
    </row>
    <row r="237" spans="1:7" ht="15.75" customHeight="1" x14ac:dyDescent="0.25">
      <c r="A237" s="36"/>
      <c r="B237" s="36"/>
      <c r="C237" s="36"/>
      <c r="D237" s="37"/>
      <c r="E237" s="36"/>
      <c r="F237" s="36"/>
      <c r="G237" s="36"/>
    </row>
    <row r="238" spans="1:7" ht="15.75" customHeight="1" x14ac:dyDescent="0.25">
      <c r="A238" s="36"/>
      <c r="B238" s="36"/>
      <c r="C238" s="36"/>
      <c r="D238" s="37"/>
      <c r="E238" s="36"/>
      <c r="F238" s="36"/>
      <c r="G238" s="36"/>
    </row>
    <row r="239" spans="1:7" ht="15.75" customHeight="1" x14ac:dyDescent="0.25">
      <c r="A239" s="36"/>
      <c r="B239" s="36"/>
      <c r="C239" s="36"/>
      <c r="D239" s="37"/>
      <c r="E239" s="36"/>
      <c r="F239" s="36"/>
      <c r="G239" s="36"/>
    </row>
    <row r="240" spans="1:7" ht="15.75" customHeight="1" x14ac:dyDescent="0.25">
      <c r="A240" s="36"/>
      <c r="B240" s="36"/>
      <c r="C240" s="36"/>
      <c r="D240" s="37"/>
      <c r="E240" s="36"/>
      <c r="F240" s="36"/>
      <c r="G240" s="36"/>
    </row>
    <row r="241" spans="1:7" ht="15.75" customHeight="1" x14ac:dyDescent="0.25">
      <c r="A241" s="36"/>
      <c r="B241" s="36"/>
      <c r="C241" s="36"/>
      <c r="D241" s="37"/>
      <c r="E241" s="36"/>
      <c r="F241" s="36"/>
      <c r="G241" s="36"/>
    </row>
    <row r="242" spans="1:7" ht="15.75" customHeight="1" x14ac:dyDescent="0.25">
      <c r="A242" s="36"/>
      <c r="B242" s="36"/>
      <c r="C242" s="36"/>
      <c r="D242" s="37"/>
      <c r="E242" s="36"/>
      <c r="F242" s="36"/>
      <c r="G242" s="36"/>
    </row>
    <row r="243" spans="1:7" ht="15.75" customHeight="1" x14ac:dyDescent="0.25">
      <c r="A243" s="36"/>
      <c r="B243" s="36"/>
      <c r="C243" s="36"/>
      <c r="D243" s="37"/>
      <c r="E243" s="36"/>
      <c r="F243" s="36"/>
      <c r="G243" s="36"/>
    </row>
    <row r="244" spans="1:7" ht="15.75" customHeight="1" x14ac:dyDescent="0.25">
      <c r="A244" s="36"/>
      <c r="B244" s="36"/>
      <c r="C244" s="36"/>
      <c r="D244" s="37"/>
      <c r="E244" s="36"/>
      <c r="F244" s="36"/>
      <c r="G244" s="36"/>
    </row>
    <row r="245" spans="1:7" ht="15.75" customHeight="1" x14ac:dyDescent="0.25">
      <c r="A245" s="36"/>
      <c r="B245" s="36"/>
      <c r="C245" s="36"/>
      <c r="D245" s="37"/>
      <c r="E245" s="36"/>
      <c r="F245" s="36"/>
      <c r="G245" s="36"/>
    </row>
    <row r="246" spans="1:7" ht="15.75" customHeight="1" x14ac:dyDescent="0.25">
      <c r="A246" s="36"/>
      <c r="B246" s="36"/>
      <c r="C246" s="36"/>
      <c r="D246" s="37"/>
      <c r="E246" s="36"/>
      <c r="F246" s="36"/>
      <c r="G246" s="36"/>
    </row>
    <row r="247" spans="1:7" ht="15.75" customHeight="1" x14ac:dyDescent="0.25">
      <c r="A247" s="36"/>
      <c r="B247" s="36"/>
      <c r="C247" s="36"/>
      <c r="D247" s="37"/>
      <c r="E247" s="36"/>
      <c r="F247" s="36"/>
      <c r="G247" s="36"/>
    </row>
    <row r="248" spans="1:7" ht="15.75" customHeight="1" x14ac:dyDescent="0.25">
      <c r="A248" s="36"/>
      <c r="B248" s="36"/>
      <c r="C248" s="36"/>
      <c r="D248" s="37"/>
      <c r="E248" s="36"/>
      <c r="F248" s="36"/>
      <c r="G248" s="36"/>
    </row>
    <row r="249" spans="1:7" ht="15.75" customHeight="1" x14ac:dyDescent="0.25">
      <c r="A249" s="36"/>
      <c r="B249" s="36"/>
      <c r="C249" s="36"/>
      <c r="D249" s="37"/>
      <c r="E249" s="36"/>
      <c r="F249" s="36"/>
      <c r="G249" s="36"/>
    </row>
    <row r="250" spans="1:7" ht="15.75" customHeight="1" x14ac:dyDescent="0.25">
      <c r="A250" s="36"/>
      <c r="B250" s="36"/>
      <c r="C250" s="36"/>
      <c r="D250" s="37"/>
      <c r="E250" s="36"/>
      <c r="F250" s="36"/>
      <c r="G250" s="36"/>
    </row>
    <row r="251" spans="1:7" ht="15.75" customHeight="1" x14ac:dyDescent="0.25">
      <c r="A251" s="36"/>
      <c r="B251" s="36"/>
      <c r="C251" s="36"/>
      <c r="D251" s="37"/>
      <c r="E251" s="36"/>
      <c r="F251" s="36"/>
      <c r="G251" s="36"/>
    </row>
    <row r="252" spans="1:7" ht="15.75" customHeight="1" x14ac:dyDescent="0.25">
      <c r="A252" s="17"/>
      <c r="B252" s="17"/>
      <c r="C252" s="17"/>
      <c r="D252" s="38"/>
      <c r="E252" s="17"/>
      <c r="F252" s="17"/>
      <c r="G252" s="17"/>
    </row>
    <row r="253" spans="1:7" ht="15.75" customHeight="1" x14ac:dyDescent="0.25">
      <c r="A253" s="17"/>
      <c r="B253" s="17"/>
      <c r="C253" s="17"/>
      <c r="D253" s="38"/>
      <c r="E253" s="17"/>
      <c r="F253" s="17"/>
      <c r="G253" s="17"/>
    </row>
    <row r="254" spans="1:7" ht="15.75" customHeight="1" x14ac:dyDescent="0.25">
      <c r="A254" s="17"/>
      <c r="B254" s="17"/>
      <c r="C254" s="17"/>
      <c r="D254" s="38"/>
      <c r="E254" s="17"/>
      <c r="F254" s="17"/>
      <c r="G254" s="17"/>
    </row>
    <row r="255" spans="1:7" ht="15.75" customHeight="1" x14ac:dyDescent="0.25">
      <c r="D255" s="39"/>
    </row>
    <row r="256" spans="1:7" ht="15.75" customHeight="1" x14ac:dyDescent="0.25">
      <c r="D256" s="39"/>
    </row>
    <row r="257" spans="4:4" ht="15.75" customHeight="1" x14ac:dyDescent="0.25">
      <c r="D257" s="39"/>
    </row>
    <row r="258" spans="4:4" ht="15.75" customHeight="1" x14ac:dyDescent="0.25">
      <c r="D258" s="39"/>
    </row>
    <row r="259" spans="4:4" ht="15.75" customHeight="1" x14ac:dyDescent="0.25">
      <c r="D259" s="39"/>
    </row>
    <row r="260" spans="4:4" ht="15.75" customHeight="1" x14ac:dyDescent="0.25">
      <c r="D260" s="39"/>
    </row>
    <row r="261" spans="4:4" ht="15.75" customHeight="1" x14ac:dyDescent="0.25">
      <c r="D261" s="39"/>
    </row>
    <row r="262" spans="4:4" ht="15.75" customHeight="1" x14ac:dyDescent="0.25">
      <c r="D262" s="39"/>
    </row>
    <row r="263" spans="4:4" ht="15.75" customHeight="1" x14ac:dyDescent="0.25"/>
    <row r="264" spans="4:4" ht="15.75" customHeight="1" x14ac:dyDescent="0.25"/>
    <row r="265" spans="4:4" ht="15.75" customHeight="1" x14ac:dyDescent="0.25"/>
    <row r="266" spans="4:4" ht="15.75" customHeight="1" x14ac:dyDescent="0.25"/>
    <row r="267" spans="4:4" ht="15.75" customHeight="1" x14ac:dyDescent="0.25"/>
    <row r="268" spans="4:4" ht="15.75" customHeight="1" x14ac:dyDescent="0.25"/>
    <row r="269" spans="4:4" ht="15.75" customHeight="1" x14ac:dyDescent="0.25"/>
    <row r="270" spans="4:4" ht="15.75" customHeight="1" x14ac:dyDescent="0.25"/>
    <row r="271" spans="4:4" ht="15.75" customHeight="1" x14ac:dyDescent="0.25"/>
    <row r="272" spans="4:4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5">
    <mergeCell ref="A1:D1"/>
    <mergeCell ref="C2:D2"/>
    <mergeCell ref="D68:E68"/>
    <mergeCell ref="F68:G68"/>
    <mergeCell ref="A2:B2"/>
  </mergeCells>
  <hyperlinks>
    <hyperlink ref="A3" r:id="rId1" xr:uid="{00000000-0004-0000-0400-000000000000}"/>
  </hyperlinks>
  <printOptions horizontalCentered="1" verticalCentered="1"/>
  <pageMargins left="1.1811024E-2" right="0" top="0" bottom="0" header="0" footer="0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B407-03B8-40B3-B3EC-8881C88594BF}">
  <sheetPr>
    <tabColor rgb="FF00B050"/>
  </sheetPr>
  <dimension ref="A1:G1000"/>
  <sheetViews>
    <sheetView tabSelected="1" topLeftCell="A27" workbookViewId="0">
      <selection sqref="A1:G44"/>
    </sheetView>
  </sheetViews>
  <sheetFormatPr defaultColWidth="14.42578125" defaultRowHeight="15" customHeight="1" x14ac:dyDescent="0.25"/>
  <cols>
    <col min="1" max="1" width="8.7109375" style="199" customWidth="1"/>
    <col min="2" max="2" width="27.7109375" style="199" bestFit="1" customWidth="1"/>
    <col min="3" max="3" width="12.42578125" style="199" customWidth="1"/>
    <col min="4" max="5" width="12" style="199" customWidth="1"/>
    <col min="6" max="6" width="14.5703125" style="199" customWidth="1"/>
    <col min="7" max="7" width="17.28515625" style="201" customWidth="1"/>
    <col min="8" max="20" width="8.7109375" style="199" customWidth="1"/>
    <col min="21" max="16384" width="14.42578125" style="199"/>
  </cols>
  <sheetData>
    <row r="1" spans="1:7" x14ac:dyDescent="0.25">
      <c r="A1" s="253" t="s">
        <v>55</v>
      </c>
      <c r="B1" s="254"/>
      <c r="C1" s="254"/>
      <c r="D1" s="254"/>
      <c r="E1" s="254"/>
      <c r="F1" s="254"/>
      <c r="G1" s="254"/>
    </row>
    <row r="2" spans="1:7" ht="19.5" customHeight="1" x14ac:dyDescent="0.25">
      <c r="A2" s="252" t="s">
        <v>131</v>
      </c>
      <c r="B2" s="252"/>
      <c r="C2" s="252"/>
      <c r="D2" s="252"/>
      <c r="E2" s="252"/>
      <c r="F2" s="252"/>
      <c r="G2" s="252"/>
    </row>
    <row r="3" spans="1:7" ht="15" customHeight="1" x14ac:dyDescent="0.25">
      <c r="A3" s="253" t="s">
        <v>2</v>
      </c>
      <c r="B3" s="253" t="s">
        <v>57</v>
      </c>
      <c r="C3" s="255" t="s">
        <v>4</v>
      </c>
      <c r="D3" s="254"/>
      <c r="E3" s="253" t="s">
        <v>5</v>
      </c>
      <c r="F3" s="254"/>
      <c r="G3" s="253" t="s">
        <v>53</v>
      </c>
    </row>
    <row r="4" spans="1:7" ht="30" x14ac:dyDescent="0.25">
      <c r="A4" s="254"/>
      <c r="B4" s="254"/>
      <c r="C4" s="64" t="s">
        <v>56</v>
      </c>
      <c r="D4" s="64" t="s">
        <v>50</v>
      </c>
      <c r="E4" s="65" t="s">
        <v>54</v>
      </c>
      <c r="F4" s="65" t="s">
        <v>52</v>
      </c>
      <c r="G4" s="256"/>
    </row>
    <row r="5" spans="1:7" x14ac:dyDescent="0.25">
      <c r="A5" s="66">
        <v>1</v>
      </c>
      <c r="B5" s="67">
        <v>2</v>
      </c>
      <c r="C5" s="67">
        <v>3</v>
      </c>
      <c r="D5" s="67">
        <v>4</v>
      </c>
      <c r="E5" s="68">
        <v>5</v>
      </c>
      <c r="F5" s="68">
        <v>6</v>
      </c>
      <c r="G5" s="68">
        <v>7</v>
      </c>
    </row>
    <row r="6" spans="1:7" ht="21.75" customHeight="1" x14ac:dyDescent="0.25">
      <c r="A6" s="69">
        <v>1</v>
      </c>
      <c r="B6" s="70" t="s">
        <v>23</v>
      </c>
      <c r="C6" s="257">
        <v>13</v>
      </c>
      <c r="D6" s="258">
        <v>13</v>
      </c>
      <c r="E6" s="259">
        <v>81</v>
      </c>
      <c r="F6" s="260">
        <v>52.685000000000002</v>
      </c>
      <c r="G6" s="49">
        <f>IFERROR((F6/D6*100),0)</f>
        <v>405.26923076923077</v>
      </c>
    </row>
    <row r="7" spans="1:7" ht="21" customHeight="1" x14ac:dyDescent="0.25">
      <c r="A7" s="69">
        <v>2</v>
      </c>
      <c r="B7" s="70" t="s">
        <v>12</v>
      </c>
      <c r="C7" s="257">
        <v>0</v>
      </c>
      <c r="D7" s="258">
        <v>0</v>
      </c>
      <c r="E7" s="259">
        <v>40</v>
      </c>
      <c r="F7" s="260">
        <v>32.74</v>
      </c>
      <c r="G7" s="49">
        <f>IFERROR((F7/D7*100),0)</f>
        <v>0</v>
      </c>
    </row>
    <row r="8" spans="1:7" ht="22.5" customHeight="1" x14ac:dyDescent="0.25">
      <c r="A8" s="69">
        <v>3</v>
      </c>
      <c r="B8" s="70" t="s">
        <v>31</v>
      </c>
      <c r="C8" s="257">
        <v>20</v>
      </c>
      <c r="D8" s="258">
        <v>20</v>
      </c>
      <c r="E8" s="259">
        <v>49</v>
      </c>
      <c r="F8" s="260">
        <v>28.81</v>
      </c>
      <c r="G8" s="49">
        <f>IFERROR((F8/D8*100),0)</f>
        <v>144.04999999999998</v>
      </c>
    </row>
    <row r="9" spans="1:7" ht="22.5" customHeight="1" x14ac:dyDescent="0.25">
      <c r="A9" s="69">
        <v>4</v>
      </c>
      <c r="B9" s="70" t="s">
        <v>43</v>
      </c>
      <c r="C9" s="257">
        <v>18</v>
      </c>
      <c r="D9" s="258">
        <v>18</v>
      </c>
      <c r="E9" s="259">
        <v>46</v>
      </c>
      <c r="F9" s="260">
        <v>27.365299999999998</v>
      </c>
      <c r="G9" s="49">
        <f>IFERROR((F9/D9*100),0)</f>
        <v>152.02944444444444</v>
      </c>
    </row>
    <row r="10" spans="1:7" ht="21" customHeight="1" x14ac:dyDescent="0.25">
      <c r="A10" s="69">
        <v>5</v>
      </c>
      <c r="B10" s="70" t="s">
        <v>20</v>
      </c>
      <c r="C10" s="257">
        <v>9</v>
      </c>
      <c r="D10" s="258">
        <v>9</v>
      </c>
      <c r="E10" s="259">
        <v>12</v>
      </c>
      <c r="F10" s="260">
        <v>25.69</v>
      </c>
      <c r="G10" s="49">
        <f>IFERROR((F10/D10*100),0)</f>
        <v>285.44444444444446</v>
      </c>
    </row>
    <row r="11" spans="1:7" ht="23.25" customHeight="1" x14ac:dyDescent="0.25">
      <c r="A11" s="69">
        <v>6</v>
      </c>
      <c r="B11" s="70" t="s">
        <v>18</v>
      </c>
      <c r="C11" s="257">
        <v>10</v>
      </c>
      <c r="D11" s="258">
        <v>10</v>
      </c>
      <c r="E11" s="259">
        <v>25</v>
      </c>
      <c r="F11" s="260">
        <v>24.543000000000003</v>
      </c>
      <c r="G11" s="49">
        <f>IFERROR((F11/D11*100),0)</f>
        <v>245.43000000000004</v>
      </c>
    </row>
    <row r="12" spans="1:7" ht="18.75" customHeight="1" x14ac:dyDescent="0.25">
      <c r="A12" s="69">
        <v>7</v>
      </c>
      <c r="B12" s="70" t="s">
        <v>28</v>
      </c>
      <c r="C12" s="257">
        <v>13</v>
      </c>
      <c r="D12" s="258">
        <v>13</v>
      </c>
      <c r="E12" s="259">
        <v>43</v>
      </c>
      <c r="F12" s="260">
        <v>22.477</v>
      </c>
      <c r="G12" s="49">
        <f>IFERROR((F12/D12*100),0)</f>
        <v>172.9</v>
      </c>
    </row>
    <row r="13" spans="1:7" ht="21" customHeight="1" x14ac:dyDescent="0.25">
      <c r="A13" s="69">
        <v>8</v>
      </c>
      <c r="B13" s="70" t="s">
        <v>42</v>
      </c>
      <c r="C13" s="257">
        <v>14</v>
      </c>
      <c r="D13" s="258">
        <v>14</v>
      </c>
      <c r="E13" s="259">
        <v>26</v>
      </c>
      <c r="F13" s="260">
        <v>17.018000000000001</v>
      </c>
      <c r="G13" s="49">
        <f>IFERROR((F13/D13*100),0)</f>
        <v>121.55714285714285</v>
      </c>
    </row>
    <row r="14" spans="1:7" ht="18.75" customHeight="1" x14ac:dyDescent="0.25">
      <c r="A14" s="69">
        <v>9</v>
      </c>
      <c r="B14" s="70" t="s">
        <v>41</v>
      </c>
      <c r="C14" s="257">
        <v>13</v>
      </c>
      <c r="D14" s="258">
        <v>13</v>
      </c>
      <c r="E14" s="259">
        <v>30</v>
      </c>
      <c r="F14" s="260">
        <v>16.52</v>
      </c>
      <c r="G14" s="49">
        <f>IFERROR((F14/D14*100),0)</f>
        <v>127.07692307692307</v>
      </c>
    </row>
    <row r="15" spans="1:7" ht="23.25" customHeight="1" x14ac:dyDescent="0.25">
      <c r="A15" s="69">
        <v>10</v>
      </c>
      <c r="B15" s="70" t="s">
        <v>33</v>
      </c>
      <c r="C15" s="257">
        <v>10</v>
      </c>
      <c r="D15" s="258">
        <v>10</v>
      </c>
      <c r="E15" s="259">
        <v>28</v>
      </c>
      <c r="F15" s="260">
        <v>16.042400000000001</v>
      </c>
      <c r="G15" s="49">
        <f>IFERROR((F15/D15*100),0)</f>
        <v>160.42400000000001</v>
      </c>
    </row>
    <row r="16" spans="1:7" ht="22.5" customHeight="1" x14ac:dyDescent="0.25">
      <c r="A16" s="69">
        <v>11</v>
      </c>
      <c r="B16" s="70" t="s">
        <v>34</v>
      </c>
      <c r="C16" s="257">
        <v>14</v>
      </c>
      <c r="D16" s="258">
        <v>14</v>
      </c>
      <c r="E16" s="259">
        <v>27</v>
      </c>
      <c r="F16" s="260">
        <v>15.904299999999999</v>
      </c>
      <c r="G16" s="49">
        <f>IFERROR((F16/D16*100),0)</f>
        <v>113.60214285714285</v>
      </c>
    </row>
    <row r="17" spans="1:7" ht="21" customHeight="1" x14ac:dyDescent="0.25">
      <c r="A17" s="69">
        <v>12</v>
      </c>
      <c r="B17" s="70" t="s">
        <v>39</v>
      </c>
      <c r="C17" s="257">
        <v>9</v>
      </c>
      <c r="D17" s="258">
        <v>9</v>
      </c>
      <c r="E17" s="259">
        <v>14</v>
      </c>
      <c r="F17" s="260">
        <v>12.719999999999999</v>
      </c>
      <c r="G17" s="49">
        <f>IFERROR((F17/D17*100),0)</f>
        <v>141.33333333333331</v>
      </c>
    </row>
    <row r="18" spans="1:7" ht="24" customHeight="1" x14ac:dyDescent="0.25">
      <c r="A18" s="69">
        <v>13</v>
      </c>
      <c r="B18" s="70" t="s">
        <v>14</v>
      </c>
      <c r="C18" s="257">
        <v>14</v>
      </c>
      <c r="D18" s="258">
        <v>14</v>
      </c>
      <c r="E18" s="259">
        <v>14</v>
      </c>
      <c r="F18" s="260">
        <v>12.164999999999999</v>
      </c>
      <c r="G18" s="49">
        <f>IFERROR((F18/D18*100),0)</f>
        <v>86.892857142857139</v>
      </c>
    </row>
    <row r="19" spans="1:7" ht="18" customHeight="1" x14ac:dyDescent="0.25">
      <c r="A19" s="69">
        <v>14</v>
      </c>
      <c r="B19" s="70" t="s">
        <v>17</v>
      </c>
      <c r="C19" s="257">
        <v>14</v>
      </c>
      <c r="D19" s="258">
        <v>14</v>
      </c>
      <c r="E19" s="259">
        <v>24</v>
      </c>
      <c r="F19" s="260">
        <v>9.68</v>
      </c>
      <c r="G19" s="49">
        <f>IFERROR((F19/D19*100),0)</f>
        <v>69.142857142857139</v>
      </c>
    </row>
    <row r="20" spans="1:7" ht="22.5" customHeight="1" x14ac:dyDescent="0.25">
      <c r="A20" s="69">
        <v>15</v>
      </c>
      <c r="B20" s="70" t="s">
        <v>16</v>
      </c>
      <c r="C20" s="257">
        <v>14</v>
      </c>
      <c r="D20" s="258">
        <v>14</v>
      </c>
      <c r="E20" s="259">
        <v>17</v>
      </c>
      <c r="F20" s="260">
        <v>9.1950000000000003</v>
      </c>
      <c r="G20" s="49">
        <f>IFERROR((F20/D20*100),0)</f>
        <v>65.678571428571431</v>
      </c>
    </row>
    <row r="21" spans="1:7" ht="23.25" customHeight="1" x14ac:dyDescent="0.25">
      <c r="A21" s="69">
        <v>16</v>
      </c>
      <c r="B21" s="70" t="s">
        <v>45</v>
      </c>
      <c r="C21" s="257">
        <v>9</v>
      </c>
      <c r="D21" s="258">
        <v>9</v>
      </c>
      <c r="E21" s="259">
        <v>16</v>
      </c>
      <c r="F21" s="260">
        <v>8.27</v>
      </c>
      <c r="G21" s="49">
        <f>IFERROR((F21/D21*100),0)</f>
        <v>91.888888888888886</v>
      </c>
    </row>
    <row r="22" spans="1:7" ht="22.5" customHeight="1" x14ac:dyDescent="0.25">
      <c r="A22" s="69">
        <v>17</v>
      </c>
      <c r="B22" s="70" t="s">
        <v>26</v>
      </c>
      <c r="C22" s="257">
        <v>15</v>
      </c>
      <c r="D22" s="258">
        <v>15</v>
      </c>
      <c r="E22" s="259">
        <v>17</v>
      </c>
      <c r="F22" s="260">
        <v>7.9734000000000007</v>
      </c>
      <c r="G22" s="49">
        <f>IFERROR((F22/D22*100),0)</f>
        <v>53.156000000000006</v>
      </c>
    </row>
    <row r="23" spans="1:7" ht="22.5" customHeight="1" x14ac:dyDescent="0.25">
      <c r="A23" s="69">
        <v>18</v>
      </c>
      <c r="B23" s="70" t="s">
        <v>27</v>
      </c>
      <c r="C23" s="257">
        <v>5</v>
      </c>
      <c r="D23" s="258">
        <v>5</v>
      </c>
      <c r="E23" s="259">
        <v>11</v>
      </c>
      <c r="F23" s="260">
        <v>6.9119999999999999</v>
      </c>
      <c r="G23" s="49">
        <f>IFERROR((F23/D23*100),0)</f>
        <v>138.24</v>
      </c>
    </row>
    <row r="24" spans="1:7" ht="21.75" customHeight="1" x14ac:dyDescent="0.25">
      <c r="A24" s="69">
        <v>19</v>
      </c>
      <c r="B24" s="70" t="s">
        <v>19</v>
      </c>
      <c r="C24" s="257">
        <v>5</v>
      </c>
      <c r="D24" s="258">
        <v>5</v>
      </c>
      <c r="E24" s="259">
        <v>10</v>
      </c>
      <c r="F24" s="260">
        <v>6.21</v>
      </c>
      <c r="G24" s="49">
        <f>IFERROR((F24/D24*100),0)</f>
        <v>124.2</v>
      </c>
    </row>
    <row r="25" spans="1:7" ht="21.75" customHeight="1" x14ac:dyDescent="0.25">
      <c r="A25" s="69">
        <v>20</v>
      </c>
      <c r="B25" s="70" t="s">
        <v>47</v>
      </c>
      <c r="C25" s="257">
        <v>11</v>
      </c>
      <c r="D25" s="258">
        <v>11</v>
      </c>
      <c r="E25" s="259">
        <v>6</v>
      </c>
      <c r="F25" s="260">
        <v>6.05</v>
      </c>
      <c r="G25" s="49">
        <f>IFERROR((F25/D25*100),0)</f>
        <v>54.999999999999993</v>
      </c>
    </row>
    <row r="26" spans="1:7" ht="21.75" customHeight="1" x14ac:dyDescent="0.25">
      <c r="A26" s="69">
        <v>21</v>
      </c>
      <c r="B26" s="70" t="s">
        <v>13</v>
      </c>
      <c r="C26" s="257">
        <v>12</v>
      </c>
      <c r="D26" s="258">
        <v>12</v>
      </c>
      <c r="E26" s="259">
        <v>9</v>
      </c>
      <c r="F26" s="260">
        <v>5.2580000000000009</v>
      </c>
      <c r="G26" s="49">
        <f>IFERROR((F26/D26*100),0)</f>
        <v>43.816666666666677</v>
      </c>
    </row>
    <row r="27" spans="1:7" ht="22.5" customHeight="1" x14ac:dyDescent="0.25">
      <c r="A27" s="69">
        <v>22</v>
      </c>
      <c r="B27" s="70" t="s">
        <v>10</v>
      </c>
      <c r="C27" s="257">
        <v>6</v>
      </c>
      <c r="D27" s="258">
        <v>6</v>
      </c>
      <c r="E27" s="259">
        <v>7</v>
      </c>
      <c r="F27" s="260">
        <v>4.5649999999999995</v>
      </c>
      <c r="G27" s="49">
        <f>IFERROR((F27/D27*100),0)</f>
        <v>76.083333333333329</v>
      </c>
    </row>
    <row r="28" spans="1:7" ht="24" customHeight="1" x14ac:dyDescent="0.25">
      <c r="A28" s="69">
        <v>23</v>
      </c>
      <c r="B28" s="70" t="s">
        <v>37</v>
      </c>
      <c r="C28" s="257">
        <v>12</v>
      </c>
      <c r="D28" s="258">
        <v>12</v>
      </c>
      <c r="E28" s="259">
        <v>6</v>
      </c>
      <c r="F28" s="260">
        <v>4.3566000000000003</v>
      </c>
      <c r="G28" s="49">
        <f>IFERROR((F28/D28*100),0)</f>
        <v>36.305000000000007</v>
      </c>
    </row>
    <row r="29" spans="1:7" ht="22.5" customHeight="1" x14ac:dyDescent="0.25">
      <c r="A29" s="69">
        <v>24</v>
      </c>
      <c r="B29" s="70" t="s">
        <v>44</v>
      </c>
      <c r="C29" s="257">
        <v>10</v>
      </c>
      <c r="D29" s="258">
        <v>10</v>
      </c>
      <c r="E29" s="259">
        <v>8</v>
      </c>
      <c r="F29" s="260">
        <v>4.1871999999999998</v>
      </c>
      <c r="G29" s="49">
        <f>IFERROR((F29/D29*100),0)</f>
        <v>41.872</v>
      </c>
    </row>
    <row r="30" spans="1:7" ht="24.75" customHeight="1" x14ac:dyDescent="0.25">
      <c r="A30" s="69">
        <v>25</v>
      </c>
      <c r="B30" s="70" t="s">
        <v>32</v>
      </c>
      <c r="C30" s="257">
        <v>12</v>
      </c>
      <c r="D30" s="258">
        <v>12</v>
      </c>
      <c r="E30" s="259">
        <v>9</v>
      </c>
      <c r="F30" s="260">
        <v>4.13</v>
      </c>
      <c r="G30" s="49">
        <f>IFERROR((F30/D30*100),0)</f>
        <v>34.416666666666664</v>
      </c>
    </row>
    <row r="31" spans="1:7" ht="20.25" customHeight="1" x14ac:dyDescent="0.25">
      <c r="A31" s="69">
        <v>26</v>
      </c>
      <c r="B31" s="70" t="s">
        <v>21</v>
      </c>
      <c r="C31" s="257">
        <v>8</v>
      </c>
      <c r="D31" s="258">
        <v>8</v>
      </c>
      <c r="E31" s="259">
        <v>5</v>
      </c>
      <c r="F31" s="260">
        <v>3.66</v>
      </c>
      <c r="G31" s="49">
        <f>IFERROR((F31/D31*100),0)</f>
        <v>45.75</v>
      </c>
    </row>
    <row r="32" spans="1:7" ht="20.25" customHeight="1" x14ac:dyDescent="0.25">
      <c r="A32" s="69">
        <v>27</v>
      </c>
      <c r="B32" s="70" t="s">
        <v>36</v>
      </c>
      <c r="C32" s="257">
        <v>8</v>
      </c>
      <c r="D32" s="258">
        <v>8</v>
      </c>
      <c r="E32" s="259">
        <v>5</v>
      </c>
      <c r="F32" s="260">
        <v>3.5599999999999996</v>
      </c>
      <c r="G32" s="49">
        <f>IFERROR((F32/D32*100),0)</f>
        <v>44.499999999999993</v>
      </c>
    </row>
    <row r="33" spans="1:7" ht="21" customHeight="1" x14ac:dyDescent="0.25">
      <c r="A33" s="69">
        <v>28</v>
      </c>
      <c r="B33" s="70" t="s">
        <v>22</v>
      </c>
      <c r="C33" s="257">
        <v>12</v>
      </c>
      <c r="D33" s="258">
        <v>12</v>
      </c>
      <c r="E33" s="259">
        <v>7</v>
      </c>
      <c r="F33" s="260">
        <v>3.5</v>
      </c>
      <c r="G33" s="49">
        <f>IFERROR((F33/D33*100),0)</f>
        <v>29.166666666666668</v>
      </c>
    </row>
    <row r="34" spans="1:7" ht="24" customHeight="1" x14ac:dyDescent="0.25">
      <c r="A34" s="69">
        <v>29</v>
      </c>
      <c r="B34" s="70" t="s">
        <v>25</v>
      </c>
      <c r="C34" s="257">
        <v>6</v>
      </c>
      <c r="D34" s="258">
        <v>6</v>
      </c>
      <c r="E34" s="259">
        <v>5</v>
      </c>
      <c r="F34" s="260">
        <v>2.69</v>
      </c>
      <c r="G34" s="49">
        <f>IFERROR((F34/D34*100),0)</f>
        <v>44.833333333333329</v>
      </c>
    </row>
    <row r="35" spans="1:7" ht="24" customHeight="1" x14ac:dyDescent="0.25">
      <c r="A35" s="69">
        <v>30</v>
      </c>
      <c r="B35" s="70" t="s">
        <v>46</v>
      </c>
      <c r="C35" s="257">
        <v>13</v>
      </c>
      <c r="D35" s="258">
        <v>13</v>
      </c>
      <c r="E35" s="259">
        <v>3</v>
      </c>
      <c r="F35" s="260">
        <v>2.5</v>
      </c>
      <c r="G35" s="49">
        <f>IFERROR((F35/D35*100),0)</f>
        <v>19.230769230769234</v>
      </c>
    </row>
    <row r="36" spans="1:7" ht="23.25" customHeight="1" x14ac:dyDescent="0.25">
      <c r="A36" s="69">
        <v>31</v>
      </c>
      <c r="B36" s="70" t="s">
        <v>38</v>
      </c>
      <c r="C36" s="257">
        <v>16</v>
      </c>
      <c r="D36" s="258">
        <v>16</v>
      </c>
      <c r="E36" s="259">
        <v>5</v>
      </c>
      <c r="F36" s="260">
        <v>2.4130000000000003</v>
      </c>
      <c r="G36" s="49">
        <f>IFERROR((F36/D36*100),0)</f>
        <v>15.081250000000001</v>
      </c>
    </row>
    <row r="37" spans="1:7" ht="21.75" customHeight="1" x14ac:dyDescent="0.25">
      <c r="A37" s="69">
        <v>31</v>
      </c>
      <c r="B37" s="70" t="s">
        <v>29</v>
      </c>
      <c r="C37" s="257">
        <v>11</v>
      </c>
      <c r="D37" s="258">
        <v>11</v>
      </c>
      <c r="E37" s="259">
        <v>5</v>
      </c>
      <c r="F37" s="260">
        <v>2.2730000000000001</v>
      </c>
      <c r="G37" s="49">
        <f>IFERROR((F37/D37*100),0)</f>
        <v>20.663636363636364</v>
      </c>
    </row>
    <row r="38" spans="1:7" ht="21" customHeight="1" x14ac:dyDescent="0.25">
      <c r="A38" s="69">
        <v>33</v>
      </c>
      <c r="B38" s="70" t="s">
        <v>40</v>
      </c>
      <c r="C38" s="257">
        <v>6</v>
      </c>
      <c r="D38" s="258">
        <v>6</v>
      </c>
      <c r="E38" s="259">
        <v>5</v>
      </c>
      <c r="F38" s="260">
        <v>2.2000000000000002</v>
      </c>
      <c r="G38" s="49">
        <f>IFERROR((F38/D38*100),0)</f>
        <v>36.666666666666671</v>
      </c>
    </row>
    <row r="39" spans="1:7" ht="24.75" customHeight="1" x14ac:dyDescent="0.25">
      <c r="A39" s="69">
        <v>34</v>
      </c>
      <c r="B39" s="70" t="s">
        <v>35</v>
      </c>
      <c r="C39" s="257">
        <v>4</v>
      </c>
      <c r="D39" s="258">
        <v>4</v>
      </c>
      <c r="E39" s="259">
        <v>2</v>
      </c>
      <c r="F39" s="260">
        <v>1.5</v>
      </c>
      <c r="G39" s="49">
        <f>IFERROR((F39/D39*100),0)</f>
        <v>37.5</v>
      </c>
    </row>
    <row r="40" spans="1:7" ht="24" customHeight="1" x14ac:dyDescent="0.25">
      <c r="A40" s="69">
        <v>35</v>
      </c>
      <c r="B40" s="70" t="s">
        <v>24</v>
      </c>
      <c r="C40" s="257">
        <v>5</v>
      </c>
      <c r="D40" s="258">
        <v>5</v>
      </c>
      <c r="E40" s="259">
        <v>4</v>
      </c>
      <c r="F40" s="260">
        <v>1.5</v>
      </c>
      <c r="G40" s="49">
        <f>IFERROR((F40/D40*100),0)</f>
        <v>30</v>
      </c>
    </row>
    <row r="41" spans="1:7" ht="23.25" customHeight="1" x14ac:dyDescent="0.25">
      <c r="A41" s="69">
        <v>36</v>
      </c>
      <c r="B41" s="70" t="s">
        <v>30</v>
      </c>
      <c r="C41" s="257">
        <v>7</v>
      </c>
      <c r="D41" s="258">
        <v>7</v>
      </c>
      <c r="E41" s="259">
        <v>2</v>
      </c>
      <c r="F41" s="260">
        <v>1</v>
      </c>
      <c r="G41" s="49">
        <f>IFERROR((F41/D41*100),0)</f>
        <v>14.285714285714285</v>
      </c>
    </row>
    <row r="42" spans="1:7" ht="23.25" customHeight="1" x14ac:dyDescent="0.25">
      <c r="A42" s="69">
        <v>37</v>
      </c>
      <c r="B42" s="70" t="s">
        <v>11</v>
      </c>
      <c r="C42" s="257">
        <v>10</v>
      </c>
      <c r="D42" s="258">
        <v>10</v>
      </c>
      <c r="E42" s="259">
        <v>2</v>
      </c>
      <c r="F42" s="260">
        <v>0.7</v>
      </c>
      <c r="G42" s="49">
        <f>IFERROR((F42/D42*100),0)</f>
        <v>6.9999999999999991</v>
      </c>
    </row>
    <row r="43" spans="1:7" ht="20.25" customHeight="1" x14ac:dyDescent="0.25">
      <c r="A43" s="69">
        <v>38</v>
      </c>
      <c r="B43" s="70" t="s">
        <v>15</v>
      </c>
      <c r="C43" s="257">
        <v>12</v>
      </c>
      <c r="D43" s="258">
        <v>12</v>
      </c>
      <c r="E43" s="259">
        <v>1</v>
      </c>
      <c r="F43" s="260">
        <v>0.5</v>
      </c>
      <c r="G43" s="49">
        <f>IFERROR((F43/D43*100),0)</f>
        <v>4.1666666666666661</v>
      </c>
    </row>
    <row r="44" spans="1:7" ht="21" customHeight="1" x14ac:dyDescent="0.25">
      <c r="A44" s="71"/>
      <c r="B44" s="72" t="s">
        <v>48</v>
      </c>
      <c r="C44" s="261">
        <f t="shared" ref="C44:D44" si="0">SUM(C6:C43)</f>
        <v>400</v>
      </c>
      <c r="D44" s="262">
        <f t="shared" si="0"/>
        <v>400</v>
      </c>
      <c r="E44" s="263">
        <f>SUM(E6:E43)</f>
        <v>626</v>
      </c>
      <c r="F44" s="264">
        <f>SUM(F6:F43)</f>
        <v>409.46320000000003</v>
      </c>
      <c r="G44" s="53">
        <f t="shared" ref="G44" si="1">IFERROR((F44/D44*100),0)</f>
        <v>102.36580000000002</v>
      </c>
    </row>
    <row r="45" spans="1:7" ht="15.75" customHeight="1" x14ac:dyDescent="0.25">
      <c r="E45" s="200"/>
      <c r="F45" s="200"/>
    </row>
    <row r="46" spans="1:7" ht="15.75" customHeight="1" x14ac:dyDescent="0.25">
      <c r="E46" s="200"/>
      <c r="F46" s="200"/>
    </row>
    <row r="47" spans="1:7" ht="15.75" customHeight="1" x14ac:dyDescent="0.25">
      <c r="E47" s="200"/>
      <c r="F47" s="200"/>
    </row>
    <row r="48" spans="1:7" ht="15.75" customHeight="1" x14ac:dyDescent="0.25">
      <c r="E48" s="200"/>
      <c r="F48" s="200"/>
    </row>
    <row r="49" spans="5:6" ht="15.75" customHeight="1" x14ac:dyDescent="0.25">
      <c r="E49" s="200"/>
      <c r="F49" s="200"/>
    </row>
    <row r="50" spans="5:6" ht="15.75" customHeight="1" x14ac:dyDescent="0.25">
      <c r="E50" s="200"/>
      <c r="F50" s="200"/>
    </row>
    <row r="51" spans="5:6" ht="15.75" customHeight="1" x14ac:dyDescent="0.25">
      <c r="E51" s="200"/>
      <c r="F51" s="200"/>
    </row>
    <row r="52" spans="5:6" ht="15.75" customHeight="1" x14ac:dyDescent="0.25">
      <c r="E52" s="200"/>
      <c r="F52" s="200"/>
    </row>
    <row r="53" spans="5:6" ht="15.75" customHeight="1" x14ac:dyDescent="0.25">
      <c r="E53" s="200"/>
      <c r="F53" s="200"/>
    </row>
    <row r="54" spans="5:6" ht="15.75" customHeight="1" x14ac:dyDescent="0.25">
      <c r="E54" s="200"/>
      <c r="F54" s="200"/>
    </row>
    <row r="55" spans="5:6" ht="15.75" customHeight="1" x14ac:dyDescent="0.25">
      <c r="E55" s="200"/>
      <c r="F55" s="200"/>
    </row>
    <row r="56" spans="5:6" ht="15.75" customHeight="1" x14ac:dyDescent="0.25">
      <c r="E56" s="200"/>
      <c r="F56" s="200"/>
    </row>
    <row r="57" spans="5:6" ht="15.75" customHeight="1" x14ac:dyDescent="0.25">
      <c r="E57" s="200"/>
      <c r="F57" s="200"/>
    </row>
    <row r="58" spans="5:6" ht="15.75" customHeight="1" x14ac:dyDescent="0.25">
      <c r="E58" s="200"/>
      <c r="F58" s="200"/>
    </row>
    <row r="59" spans="5:6" ht="15.75" customHeight="1" x14ac:dyDescent="0.25">
      <c r="E59" s="200"/>
      <c r="F59" s="200"/>
    </row>
    <row r="60" spans="5:6" ht="15.75" customHeight="1" x14ac:dyDescent="0.25">
      <c r="E60" s="200"/>
      <c r="F60" s="200"/>
    </row>
    <row r="61" spans="5:6" ht="15.75" customHeight="1" x14ac:dyDescent="0.25">
      <c r="E61" s="200"/>
      <c r="F61" s="200"/>
    </row>
    <row r="62" spans="5:6" ht="15.75" customHeight="1" x14ac:dyDescent="0.25">
      <c r="E62" s="200"/>
      <c r="F62" s="200"/>
    </row>
    <row r="63" spans="5:6" ht="15.75" customHeight="1" x14ac:dyDescent="0.25">
      <c r="E63" s="200"/>
      <c r="F63" s="200"/>
    </row>
    <row r="64" spans="5:6" ht="15.75" customHeight="1" x14ac:dyDescent="0.25">
      <c r="E64" s="200"/>
      <c r="F64" s="200"/>
    </row>
    <row r="65" spans="5:6" ht="15.75" customHeight="1" x14ac:dyDescent="0.25">
      <c r="E65" s="200"/>
      <c r="F65" s="200"/>
    </row>
    <row r="66" spans="5:6" ht="15.75" customHeight="1" x14ac:dyDescent="0.25">
      <c r="E66" s="200"/>
      <c r="F66" s="200"/>
    </row>
    <row r="67" spans="5:6" ht="15.75" customHeight="1" x14ac:dyDescent="0.25">
      <c r="E67" s="200"/>
      <c r="F67" s="200"/>
    </row>
    <row r="68" spans="5:6" ht="15.75" customHeight="1" x14ac:dyDescent="0.25">
      <c r="E68" s="200"/>
      <c r="F68" s="200"/>
    </row>
    <row r="69" spans="5:6" ht="15.75" customHeight="1" x14ac:dyDescent="0.25">
      <c r="E69" s="200"/>
      <c r="F69" s="200"/>
    </row>
    <row r="70" spans="5:6" ht="15.75" customHeight="1" x14ac:dyDescent="0.25">
      <c r="E70" s="200"/>
      <c r="F70" s="200"/>
    </row>
    <row r="71" spans="5:6" ht="15.75" customHeight="1" x14ac:dyDescent="0.25">
      <c r="E71" s="200"/>
      <c r="F71" s="200"/>
    </row>
    <row r="72" spans="5:6" ht="15.75" customHeight="1" x14ac:dyDescent="0.25">
      <c r="E72" s="200"/>
      <c r="F72" s="200"/>
    </row>
    <row r="73" spans="5:6" ht="15.75" customHeight="1" x14ac:dyDescent="0.25">
      <c r="E73" s="200"/>
      <c r="F73" s="200"/>
    </row>
    <row r="74" spans="5:6" ht="15.75" customHeight="1" x14ac:dyDescent="0.25">
      <c r="E74" s="200"/>
      <c r="F74" s="200"/>
    </row>
    <row r="75" spans="5:6" ht="15.75" customHeight="1" x14ac:dyDescent="0.25">
      <c r="E75" s="200"/>
      <c r="F75" s="200"/>
    </row>
    <row r="76" spans="5:6" ht="15.75" customHeight="1" x14ac:dyDescent="0.25">
      <c r="E76" s="200"/>
      <c r="F76" s="200"/>
    </row>
    <row r="77" spans="5:6" ht="15.75" customHeight="1" x14ac:dyDescent="0.25">
      <c r="E77" s="200"/>
      <c r="F77" s="200"/>
    </row>
    <row r="78" spans="5:6" ht="15.75" customHeight="1" x14ac:dyDescent="0.25">
      <c r="E78" s="200"/>
      <c r="F78" s="200"/>
    </row>
    <row r="79" spans="5:6" ht="15.75" customHeight="1" x14ac:dyDescent="0.25">
      <c r="E79" s="200"/>
      <c r="F79" s="200"/>
    </row>
    <row r="80" spans="5:6" ht="15.75" customHeight="1" x14ac:dyDescent="0.25">
      <c r="E80" s="200"/>
      <c r="F80" s="200"/>
    </row>
    <row r="81" spans="5:6" ht="15.75" customHeight="1" x14ac:dyDescent="0.25">
      <c r="E81" s="200"/>
      <c r="F81" s="200"/>
    </row>
    <row r="82" spans="5:6" ht="15.75" customHeight="1" x14ac:dyDescent="0.25">
      <c r="E82" s="200"/>
      <c r="F82" s="200"/>
    </row>
    <row r="83" spans="5:6" ht="15.75" customHeight="1" x14ac:dyDescent="0.25">
      <c r="E83" s="200"/>
      <c r="F83" s="200"/>
    </row>
    <row r="84" spans="5:6" ht="15.75" customHeight="1" x14ac:dyDescent="0.25">
      <c r="E84" s="200"/>
      <c r="F84" s="200"/>
    </row>
    <row r="85" spans="5:6" ht="15.75" customHeight="1" x14ac:dyDescent="0.25">
      <c r="E85" s="200"/>
      <c r="F85" s="200"/>
    </row>
    <row r="86" spans="5:6" ht="15.75" customHeight="1" x14ac:dyDescent="0.25">
      <c r="E86" s="200"/>
      <c r="F86" s="200"/>
    </row>
    <row r="87" spans="5:6" ht="15.75" customHeight="1" x14ac:dyDescent="0.25">
      <c r="E87" s="200"/>
      <c r="F87" s="200"/>
    </row>
    <row r="88" spans="5:6" ht="15.75" customHeight="1" x14ac:dyDescent="0.25">
      <c r="E88" s="200"/>
      <c r="F88" s="200"/>
    </row>
    <row r="89" spans="5:6" ht="15.75" customHeight="1" x14ac:dyDescent="0.25">
      <c r="E89" s="200"/>
      <c r="F89" s="200"/>
    </row>
    <row r="90" spans="5:6" ht="15.75" customHeight="1" x14ac:dyDescent="0.25">
      <c r="E90" s="200"/>
      <c r="F90" s="200"/>
    </row>
    <row r="91" spans="5:6" ht="15.75" customHeight="1" x14ac:dyDescent="0.25">
      <c r="E91" s="200"/>
      <c r="F91" s="200"/>
    </row>
    <row r="92" spans="5:6" ht="15.75" customHeight="1" x14ac:dyDescent="0.25">
      <c r="E92" s="200"/>
      <c r="F92" s="200"/>
    </row>
    <row r="93" spans="5:6" ht="15.75" customHeight="1" x14ac:dyDescent="0.25">
      <c r="E93" s="200"/>
      <c r="F93" s="200"/>
    </row>
    <row r="94" spans="5:6" ht="15.75" customHeight="1" x14ac:dyDescent="0.25">
      <c r="E94" s="200"/>
      <c r="F94" s="200"/>
    </row>
    <row r="95" spans="5:6" ht="15.75" customHeight="1" x14ac:dyDescent="0.25">
      <c r="E95" s="200"/>
      <c r="F95" s="200"/>
    </row>
    <row r="96" spans="5:6" ht="15.75" customHeight="1" x14ac:dyDescent="0.25">
      <c r="E96" s="200"/>
      <c r="F96" s="200"/>
    </row>
    <row r="97" spans="5:6" ht="15.75" customHeight="1" x14ac:dyDescent="0.25">
      <c r="E97" s="200"/>
      <c r="F97" s="200"/>
    </row>
    <row r="98" spans="5:6" ht="15.75" customHeight="1" x14ac:dyDescent="0.25">
      <c r="E98" s="200"/>
      <c r="F98" s="200"/>
    </row>
    <row r="99" spans="5:6" ht="15.75" customHeight="1" x14ac:dyDescent="0.25">
      <c r="E99" s="200"/>
      <c r="F99" s="200"/>
    </row>
    <row r="100" spans="5:6" ht="15.75" customHeight="1" x14ac:dyDescent="0.25">
      <c r="E100" s="200"/>
      <c r="F100" s="200"/>
    </row>
    <row r="101" spans="5:6" ht="15.75" customHeight="1" x14ac:dyDescent="0.25">
      <c r="E101" s="200"/>
      <c r="F101" s="200"/>
    </row>
    <row r="102" spans="5:6" ht="15.75" customHeight="1" x14ac:dyDescent="0.25">
      <c r="E102" s="200"/>
      <c r="F102" s="200"/>
    </row>
    <row r="103" spans="5:6" ht="15.75" customHeight="1" x14ac:dyDescent="0.25">
      <c r="E103" s="200"/>
      <c r="F103" s="200"/>
    </row>
    <row r="104" spans="5:6" ht="15.75" customHeight="1" x14ac:dyDescent="0.25">
      <c r="E104" s="200"/>
      <c r="F104" s="200"/>
    </row>
    <row r="105" spans="5:6" ht="15.75" customHeight="1" x14ac:dyDescent="0.25">
      <c r="E105" s="200"/>
      <c r="F105" s="200"/>
    </row>
    <row r="106" spans="5:6" ht="15.75" customHeight="1" x14ac:dyDescent="0.25">
      <c r="E106" s="200"/>
      <c r="F106" s="200"/>
    </row>
    <row r="107" spans="5:6" ht="15.75" customHeight="1" x14ac:dyDescent="0.25">
      <c r="E107" s="200"/>
      <c r="F107" s="200"/>
    </row>
    <row r="108" spans="5:6" ht="15.75" customHeight="1" x14ac:dyDescent="0.25">
      <c r="E108" s="200"/>
      <c r="F108" s="200"/>
    </row>
    <row r="109" spans="5:6" ht="15.75" customHeight="1" x14ac:dyDescent="0.25">
      <c r="E109" s="200"/>
      <c r="F109" s="200"/>
    </row>
    <row r="110" spans="5:6" ht="15.75" customHeight="1" x14ac:dyDescent="0.25">
      <c r="E110" s="200"/>
      <c r="F110" s="200"/>
    </row>
    <row r="111" spans="5:6" ht="15.75" customHeight="1" x14ac:dyDescent="0.25">
      <c r="E111" s="200"/>
      <c r="F111" s="200"/>
    </row>
    <row r="112" spans="5:6" ht="15.75" customHeight="1" x14ac:dyDescent="0.25">
      <c r="E112" s="200"/>
      <c r="F112" s="200"/>
    </row>
    <row r="113" spans="5:6" ht="15.75" customHeight="1" x14ac:dyDescent="0.25">
      <c r="E113" s="200"/>
      <c r="F113" s="200"/>
    </row>
    <row r="114" spans="5:6" ht="15.75" customHeight="1" x14ac:dyDescent="0.25">
      <c r="E114" s="200"/>
      <c r="F114" s="200"/>
    </row>
    <row r="115" spans="5:6" ht="15.75" customHeight="1" x14ac:dyDescent="0.25">
      <c r="E115" s="200"/>
      <c r="F115" s="200"/>
    </row>
    <row r="116" spans="5:6" ht="15.75" customHeight="1" x14ac:dyDescent="0.25">
      <c r="E116" s="200"/>
      <c r="F116" s="200"/>
    </row>
    <row r="117" spans="5:6" ht="15.75" customHeight="1" x14ac:dyDescent="0.25">
      <c r="E117" s="200"/>
      <c r="F117" s="200"/>
    </row>
    <row r="118" spans="5:6" ht="15.75" customHeight="1" x14ac:dyDescent="0.25">
      <c r="E118" s="200"/>
      <c r="F118" s="200"/>
    </row>
    <row r="119" spans="5:6" ht="15.75" customHeight="1" x14ac:dyDescent="0.25">
      <c r="E119" s="200"/>
      <c r="F119" s="200"/>
    </row>
    <row r="120" spans="5:6" ht="15.75" customHeight="1" x14ac:dyDescent="0.25">
      <c r="E120" s="200"/>
      <c r="F120" s="200"/>
    </row>
    <row r="121" spans="5:6" ht="15.75" customHeight="1" x14ac:dyDescent="0.25">
      <c r="E121" s="200"/>
      <c r="F121" s="200"/>
    </row>
    <row r="122" spans="5:6" ht="15.75" customHeight="1" x14ac:dyDescent="0.25">
      <c r="E122" s="200"/>
      <c r="F122" s="200"/>
    </row>
    <row r="123" spans="5:6" ht="15.75" customHeight="1" x14ac:dyDescent="0.25">
      <c r="E123" s="200"/>
      <c r="F123" s="200"/>
    </row>
    <row r="124" spans="5:6" ht="15.75" customHeight="1" x14ac:dyDescent="0.25">
      <c r="E124" s="200"/>
      <c r="F124" s="200"/>
    </row>
    <row r="125" spans="5:6" ht="15.75" customHeight="1" x14ac:dyDescent="0.25">
      <c r="E125" s="200"/>
      <c r="F125" s="200"/>
    </row>
    <row r="126" spans="5:6" ht="15.75" customHeight="1" x14ac:dyDescent="0.25">
      <c r="E126" s="200"/>
      <c r="F126" s="200"/>
    </row>
    <row r="127" spans="5:6" ht="15.75" customHeight="1" x14ac:dyDescent="0.25">
      <c r="E127" s="200"/>
      <c r="F127" s="200"/>
    </row>
    <row r="128" spans="5:6" ht="15.75" customHeight="1" x14ac:dyDescent="0.25">
      <c r="E128" s="200"/>
      <c r="F128" s="200"/>
    </row>
    <row r="129" spans="5:6" ht="15.75" customHeight="1" x14ac:dyDescent="0.25">
      <c r="E129" s="200"/>
      <c r="F129" s="200"/>
    </row>
    <row r="130" spans="5:6" ht="15.75" customHeight="1" x14ac:dyDescent="0.25">
      <c r="E130" s="200"/>
      <c r="F130" s="200"/>
    </row>
    <row r="131" spans="5:6" ht="15.75" customHeight="1" x14ac:dyDescent="0.25">
      <c r="E131" s="200"/>
      <c r="F131" s="200"/>
    </row>
    <row r="132" spans="5:6" ht="15.75" customHeight="1" x14ac:dyDescent="0.25">
      <c r="E132" s="200"/>
      <c r="F132" s="200"/>
    </row>
    <row r="133" spans="5:6" ht="15.75" customHeight="1" x14ac:dyDescent="0.25">
      <c r="E133" s="200"/>
      <c r="F133" s="200"/>
    </row>
    <row r="134" spans="5:6" ht="15.75" customHeight="1" x14ac:dyDescent="0.25">
      <c r="E134" s="200"/>
      <c r="F134" s="200"/>
    </row>
    <row r="135" spans="5:6" ht="15.75" customHeight="1" x14ac:dyDescent="0.25">
      <c r="E135" s="200"/>
      <c r="F135" s="200"/>
    </row>
    <row r="136" spans="5:6" ht="15.75" customHeight="1" x14ac:dyDescent="0.25">
      <c r="E136" s="200"/>
      <c r="F136" s="200"/>
    </row>
    <row r="137" spans="5:6" ht="15.75" customHeight="1" x14ac:dyDescent="0.25">
      <c r="E137" s="200"/>
      <c r="F137" s="200"/>
    </row>
    <row r="138" spans="5:6" ht="15.75" customHeight="1" x14ac:dyDescent="0.25">
      <c r="E138" s="200"/>
      <c r="F138" s="200"/>
    </row>
    <row r="139" spans="5:6" ht="15.75" customHeight="1" x14ac:dyDescent="0.25">
      <c r="E139" s="200"/>
      <c r="F139" s="200"/>
    </row>
    <row r="140" spans="5:6" ht="15.75" customHeight="1" x14ac:dyDescent="0.25">
      <c r="E140" s="200"/>
      <c r="F140" s="200"/>
    </row>
    <row r="141" spans="5:6" ht="15.75" customHeight="1" x14ac:dyDescent="0.25">
      <c r="E141" s="200"/>
      <c r="F141" s="200"/>
    </row>
    <row r="142" spans="5:6" ht="15.75" customHeight="1" x14ac:dyDescent="0.25">
      <c r="E142" s="200"/>
      <c r="F142" s="200"/>
    </row>
    <row r="143" spans="5:6" ht="15.75" customHeight="1" x14ac:dyDescent="0.25">
      <c r="E143" s="200"/>
      <c r="F143" s="200"/>
    </row>
    <row r="144" spans="5:6" ht="15.75" customHeight="1" x14ac:dyDescent="0.25">
      <c r="E144" s="200"/>
      <c r="F144" s="200"/>
    </row>
    <row r="145" spans="5:6" ht="15.75" customHeight="1" x14ac:dyDescent="0.25">
      <c r="E145" s="200"/>
      <c r="F145" s="200"/>
    </row>
    <row r="146" spans="5:6" ht="15.75" customHeight="1" x14ac:dyDescent="0.25">
      <c r="E146" s="200"/>
      <c r="F146" s="200"/>
    </row>
    <row r="147" spans="5:6" ht="15.75" customHeight="1" x14ac:dyDescent="0.25">
      <c r="E147" s="200"/>
      <c r="F147" s="200"/>
    </row>
    <row r="148" spans="5:6" ht="15.75" customHeight="1" x14ac:dyDescent="0.25">
      <c r="E148" s="200"/>
      <c r="F148" s="200"/>
    </row>
    <row r="149" spans="5:6" ht="15.75" customHeight="1" x14ac:dyDescent="0.25">
      <c r="E149" s="200"/>
      <c r="F149" s="200"/>
    </row>
    <row r="150" spans="5:6" ht="15.75" customHeight="1" x14ac:dyDescent="0.25">
      <c r="E150" s="200"/>
      <c r="F150" s="200"/>
    </row>
    <row r="151" spans="5:6" ht="15.75" customHeight="1" x14ac:dyDescent="0.25">
      <c r="E151" s="200"/>
      <c r="F151" s="200"/>
    </row>
    <row r="152" spans="5:6" ht="15.75" customHeight="1" x14ac:dyDescent="0.25">
      <c r="E152" s="200"/>
      <c r="F152" s="200"/>
    </row>
    <row r="153" spans="5:6" ht="15.75" customHeight="1" x14ac:dyDescent="0.25">
      <c r="E153" s="200"/>
      <c r="F153" s="200"/>
    </row>
    <row r="154" spans="5:6" ht="15.75" customHeight="1" x14ac:dyDescent="0.25">
      <c r="E154" s="200"/>
      <c r="F154" s="200"/>
    </row>
    <row r="155" spans="5:6" ht="15.75" customHeight="1" x14ac:dyDescent="0.25">
      <c r="E155" s="200"/>
      <c r="F155" s="200"/>
    </row>
    <row r="156" spans="5:6" ht="15.75" customHeight="1" x14ac:dyDescent="0.25">
      <c r="E156" s="200"/>
      <c r="F156" s="200"/>
    </row>
    <row r="157" spans="5:6" ht="15.75" customHeight="1" x14ac:dyDescent="0.25">
      <c r="E157" s="200"/>
      <c r="F157" s="200"/>
    </row>
    <row r="158" spans="5:6" ht="15.75" customHeight="1" x14ac:dyDescent="0.25">
      <c r="E158" s="200"/>
      <c r="F158" s="200"/>
    </row>
    <row r="159" spans="5:6" ht="15.75" customHeight="1" x14ac:dyDescent="0.25">
      <c r="E159" s="200"/>
      <c r="F159" s="200"/>
    </row>
    <row r="160" spans="5:6" ht="15.75" customHeight="1" x14ac:dyDescent="0.25">
      <c r="E160" s="200"/>
      <c r="F160" s="200"/>
    </row>
    <row r="161" spans="5:6" ht="15.75" customHeight="1" x14ac:dyDescent="0.25">
      <c r="E161" s="200"/>
      <c r="F161" s="200"/>
    </row>
    <row r="162" spans="5:6" ht="15.75" customHeight="1" x14ac:dyDescent="0.25">
      <c r="E162" s="200"/>
      <c r="F162" s="200"/>
    </row>
    <row r="163" spans="5:6" ht="15.75" customHeight="1" x14ac:dyDescent="0.25">
      <c r="E163" s="200"/>
      <c r="F163" s="200"/>
    </row>
    <row r="164" spans="5:6" ht="15.75" customHeight="1" x14ac:dyDescent="0.25">
      <c r="E164" s="200"/>
      <c r="F164" s="200"/>
    </row>
    <row r="165" spans="5:6" ht="15.75" customHeight="1" x14ac:dyDescent="0.25">
      <c r="E165" s="200"/>
      <c r="F165" s="200"/>
    </row>
    <row r="166" spans="5:6" ht="15.75" customHeight="1" x14ac:dyDescent="0.25">
      <c r="E166" s="200"/>
      <c r="F166" s="200"/>
    </row>
    <row r="167" spans="5:6" ht="15.75" customHeight="1" x14ac:dyDescent="0.25">
      <c r="E167" s="200"/>
      <c r="F167" s="200"/>
    </row>
    <row r="168" spans="5:6" ht="15.75" customHeight="1" x14ac:dyDescent="0.25">
      <c r="E168" s="200"/>
      <c r="F168" s="200"/>
    </row>
    <row r="169" spans="5:6" ht="15.75" customHeight="1" x14ac:dyDescent="0.25">
      <c r="E169" s="200"/>
      <c r="F169" s="200"/>
    </row>
    <row r="170" spans="5:6" ht="15.75" customHeight="1" x14ac:dyDescent="0.25">
      <c r="E170" s="200"/>
      <c r="F170" s="200"/>
    </row>
    <row r="171" spans="5:6" ht="15.75" customHeight="1" x14ac:dyDescent="0.25">
      <c r="E171" s="200"/>
      <c r="F171" s="200"/>
    </row>
    <row r="172" spans="5:6" ht="15.75" customHeight="1" x14ac:dyDescent="0.25">
      <c r="E172" s="200"/>
      <c r="F172" s="200"/>
    </row>
    <row r="173" spans="5:6" ht="15.75" customHeight="1" x14ac:dyDescent="0.25">
      <c r="E173" s="200"/>
      <c r="F173" s="200"/>
    </row>
    <row r="174" spans="5:6" ht="15.75" customHeight="1" x14ac:dyDescent="0.25">
      <c r="E174" s="200"/>
      <c r="F174" s="200"/>
    </row>
    <row r="175" spans="5:6" ht="15.75" customHeight="1" x14ac:dyDescent="0.25">
      <c r="E175" s="200"/>
      <c r="F175" s="200"/>
    </row>
    <row r="176" spans="5:6" ht="15.75" customHeight="1" x14ac:dyDescent="0.25">
      <c r="E176" s="200"/>
      <c r="F176" s="200"/>
    </row>
    <row r="177" spans="5:6" ht="15.75" customHeight="1" x14ac:dyDescent="0.25">
      <c r="E177" s="200"/>
      <c r="F177" s="200"/>
    </row>
    <row r="178" spans="5:6" ht="15.75" customHeight="1" x14ac:dyDescent="0.25">
      <c r="E178" s="200"/>
      <c r="F178" s="200"/>
    </row>
    <row r="179" spans="5:6" ht="15.75" customHeight="1" x14ac:dyDescent="0.25">
      <c r="E179" s="200"/>
      <c r="F179" s="200"/>
    </row>
    <row r="180" spans="5:6" ht="15.75" customHeight="1" x14ac:dyDescent="0.25">
      <c r="E180" s="200"/>
      <c r="F180" s="200"/>
    </row>
    <row r="181" spans="5:6" ht="15.75" customHeight="1" x14ac:dyDescent="0.25">
      <c r="E181" s="200"/>
      <c r="F181" s="200"/>
    </row>
    <row r="182" spans="5:6" ht="15.75" customHeight="1" x14ac:dyDescent="0.25">
      <c r="E182" s="200"/>
      <c r="F182" s="200"/>
    </row>
    <row r="183" spans="5:6" ht="15.75" customHeight="1" x14ac:dyDescent="0.25">
      <c r="E183" s="200"/>
      <c r="F183" s="200"/>
    </row>
    <row r="184" spans="5:6" ht="15.75" customHeight="1" x14ac:dyDescent="0.25">
      <c r="E184" s="200"/>
      <c r="F184" s="200"/>
    </row>
    <row r="185" spans="5:6" ht="15.75" customHeight="1" x14ac:dyDescent="0.25">
      <c r="E185" s="200"/>
      <c r="F185" s="200"/>
    </row>
    <row r="186" spans="5:6" ht="15.75" customHeight="1" x14ac:dyDescent="0.25">
      <c r="E186" s="200"/>
      <c r="F186" s="200"/>
    </row>
    <row r="187" spans="5:6" ht="15.75" customHeight="1" x14ac:dyDescent="0.25">
      <c r="E187" s="200"/>
      <c r="F187" s="200"/>
    </row>
    <row r="188" spans="5:6" ht="15.75" customHeight="1" x14ac:dyDescent="0.25">
      <c r="E188" s="200"/>
      <c r="F188" s="200"/>
    </row>
    <row r="189" spans="5:6" ht="15.75" customHeight="1" x14ac:dyDescent="0.25">
      <c r="E189" s="200"/>
      <c r="F189" s="200"/>
    </row>
    <row r="190" spans="5:6" ht="15.75" customHeight="1" x14ac:dyDescent="0.25">
      <c r="E190" s="200"/>
      <c r="F190" s="200"/>
    </row>
    <row r="191" spans="5:6" ht="15.75" customHeight="1" x14ac:dyDescent="0.25">
      <c r="E191" s="200"/>
      <c r="F191" s="200"/>
    </row>
    <row r="192" spans="5:6" ht="15.75" customHeight="1" x14ac:dyDescent="0.25">
      <c r="E192" s="200"/>
      <c r="F192" s="200"/>
    </row>
    <row r="193" spans="5:6" ht="15.75" customHeight="1" x14ac:dyDescent="0.25">
      <c r="E193" s="200"/>
      <c r="F193" s="200"/>
    </row>
    <row r="194" spans="5:6" ht="15.75" customHeight="1" x14ac:dyDescent="0.25">
      <c r="E194" s="200"/>
      <c r="F194" s="200"/>
    </row>
    <row r="195" spans="5:6" ht="15.75" customHeight="1" x14ac:dyDescent="0.25">
      <c r="E195" s="200"/>
      <c r="F195" s="200"/>
    </row>
    <row r="196" spans="5:6" ht="15.75" customHeight="1" x14ac:dyDescent="0.25">
      <c r="E196" s="200"/>
      <c r="F196" s="200"/>
    </row>
    <row r="197" spans="5:6" ht="15.75" customHeight="1" x14ac:dyDescent="0.25">
      <c r="E197" s="200"/>
      <c r="F197" s="200"/>
    </row>
    <row r="198" spans="5:6" ht="15.75" customHeight="1" x14ac:dyDescent="0.25">
      <c r="E198" s="200"/>
      <c r="F198" s="200"/>
    </row>
    <row r="199" spans="5:6" ht="15.75" customHeight="1" x14ac:dyDescent="0.25">
      <c r="E199" s="200"/>
      <c r="F199" s="200"/>
    </row>
    <row r="200" spans="5:6" ht="15.75" customHeight="1" x14ac:dyDescent="0.25">
      <c r="E200" s="200"/>
      <c r="F200" s="200"/>
    </row>
    <row r="201" spans="5:6" ht="15.75" customHeight="1" x14ac:dyDescent="0.25">
      <c r="E201" s="200"/>
      <c r="F201" s="200"/>
    </row>
    <row r="202" spans="5:6" ht="15.75" customHeight="1" x14ac:dyDescent="0.25">
      <c r="E202" s="200"/>
      <c r="F202" s="200"/>
    </row>
    <row r="203" spans="5:6" ht="15.75" customHeight="1" x14ac:dyDescent="0.25">
      <c r="E203" s="200"/>
      <c r="F203" s="200"/>
    </row>
    <row r="204" spans="5:6" ht="15.75" customHeight="1" x14ac:dyDescent="0.25">
      <c r="E204" s="200"/>
      <c r="F204" s="200"/>
    </row>
    <row r="205" spans="5:6" ht="15.75" customHeight="1" x14ac:dyDescent="0.25">
      <c r="E205" s="200"/>
      <c r="F205" s="200"/>
    </row>
    <row r="206" spans="5:6" ht="15.75" customHeight="1" x14ac:dyDescent="0.25">
      <c r="E206" s="200"/>
      <c r="F206" s="200"/>
    </row>
    <row r="207" spans="5:6" ht="15.75" customHeight="1" x14ac:dyDescent="0.25">
      <c r="E207" s="200"/>
      <c r="F207" s="200"/>
    </row>
    <row r="208" spans="5:6" ht="15.75" customHeight="1" x14ac:dyDescent="0.25">
      <c r="E208" s="200"/>
      <c r="F208" s="200"/>
    </row>
    <row r="209" spans="5:6" ht="15.75" customHeight="1" x14ac:dyDescent="0.25">
      <c r="E209" s="200"/>
      <c r="F209" s="200"/>
    </row>
    <row r="210" spans="5:6" ht="15.75" customHeight="1" x14ac:dyDescent="0.25">
      <c r="E210" s="200"/>
      <c r="F210" s="200"/>
    </row>
    <row r="211" spans="5:6" ht="15.75" customHeight="1" x14ac:dyDescent="0.25">
      <c r="E211" s="200"/>
      <c r="F211" s="200"/>
    </row>
    <row r="212" spans="5:6" ht="15.75" customHeight="1" x14ac:dyDescent="0.25">
      <c r="E212" s="200"/>
      <c r="F212" s="200"/>
    </row>
    <row r="213" spans="5:6" ht="15.75" customHeight="1" x14ac:dyDescent="0.25">
      <c r="E213" s="200"/>
      <c r="F213" s="200"/>
    </row>
    <row r="214" spans="5:6" ht="15.75" customHeight="1" x14ac:dyDescent="0.25">
      <c r="E214" s="200"/>
      <c r="F214" s="200"/>
    </row>
    <row r="215" spans="5:6" ht="15.75" customHeight="1" x14ac:dyDescent="0.25">
      <c r="E215" s="200"/>
      <c r="F215" s="200"/>
    </row>
    <row r="216" spans="5:6" ht="15.75" customHeight="1" x14ac:dyDescent="0.25">
      <c r="E216" s="200"/>
      <c r="F216" s="200"/>
    </row>
    <row r="217" spans="5:6" ht="15.75" customHeight="1" x14ac:dyDescent="0.25">
      <c r="E217" s="200"/>
      <c r="F217" s="200"/>
    </row>
    <row r="218" spans="5:6" ht="15.75" customHeight="1" x14ac:dyDescent="0.25">
      <c r="E218" s="200"/>
      <c r="F218" s="200"/>
    </row>
    <row r="219" spans="5:6" ht="15.75" customHeight="1" x14ac:dyDescent="0.25">
      <c r="E219" s="200"/>
      <c r="F219" s="200"/>
    </row>
    <row r="220" spans="5:6" ht="15.75" customHeight="1" x14ac:dyDescent="0.25">
      <c r="E220" s="200"/>
      <c r="F220" s="200"/>
    </row>
    <row r="221" spans="5:6" ht="15.75" customHeight="1" x14ac:dyDescent="0.25">
      <c r="E221" s="200"/>
      <c r="F221" s="200"/>
    </row>
    <row r="222" spans="5:6" ht="15.75" customHeight="1" x14ac:dyDescent="0.25">
      <c r="E222" s="200"/>
      <c r="F222" s="200"/>
    </row>
    <row r="223" spans="5:6" ht="15.75" customHeight="1" x14ac:dyDescent="0.25">
      <c r="E223" s="200"/>
      <c r="F223" s="200"/>
    </row>
    <row r="224" spans="5:6" ht="15.75" customHeight="1" x14ac:dyDescent="0.25">
      <c r="E224" s="200"/>
      <c r="F224" s="200"/>
    </row>
    <row r="225" spans="5:6" ht="15.75" customHeight="1" x14ac:dyDescent="0.25">
      <c r="E225" s="200"/>
      <c r="F225" s="200"/>
    </row>
    <row r="226" spans="5:6" ht="15.75" customHeight="1" x14ac:dyDescent="0.25">
      <c r="E226" s="200"/>
      <c r="F226" s="200"/>
    </row>
    <row r="227" spans="5:6" ht="15.75" customHeight="1" x14ac:dyDescent="0.25">
      <c r="E227" s="200"/>
      <c r="F227" s="200"/>
    </row>
    <row r="228" spans="5:6" ht="15.75" customHeight="1" x14ac:dyDescent="0.25">
      <c r="E228" s="200"/>
      <c r="F228" s="200"/>
    </row>
    <row r="229" spans="5:6" ht="15.75" customHeight="1" x14ac:dyDescent="0.25">
      <c r="E229" s="200"/>
      <c r="F229" s="200"/>
    </row>
    <row r="230" spans="5:6" ht="15.75" customHeight="1" x14ac:dyDescent="0.25">
      <c r="E230" s="200"/>
      <c r="F230" s="200"/>
    </row>
    <row r="231" spans="5:6" ht="15.75" customHeight="1" x14ac:dyDescent="0.25">
      <c r="E231" s="200"/>
      <c r="F231" s="200"/>
    </row>
    <row r="232" spans="5:6" ht="15.75" customHeight="1" x14ac:dyDescent="0.25">
      <c r="E232" s="200"/>
      <c r="F232" s="200"/>
    </row>
    <row r="233" spans="5:6" ht="15.75" customHeight="1" x14ac:dyDescent="0.25">
      <c r="E233" s="200"/>
      <c r="F233" s="200"/>
    </row>
    <row r="234" spans="5:6" ht="15.75" customHeight="1" x14ac:dyDescent="0.25">
      <c r="E234" s="200"/>
      <c r="F234" s="200"/>
    </row>
    <row r="235" spans="5:6" ht="15.75" customHeight="1" x14ac:dyDescent="0.25">
      <c r="E235" s="200"/>
      <c r="F235" s="200"/>
    </row>
    <row r="236" spans="5:6" ht="15.75" customHeight="1" x14ac:dyDescent="0.25">
      <c r="E236" s="200"/>
      <c r="F236" s="200"/>
    </row>
    <row r="237" spans="5:6" ht="15.75" customHeight="1" x14ac:dyDescent="0.25">
      <c r="E237" s="200"/>
      <c r="F237" s="200"/>
    </row>
    <row r="238" spans="5:6" ht="15.75" customHeight="1" x14ac:dyDescent="0.25">
      <c r="E238" s="200"/>
      <c r="F238" s="200"/>
    </row>
    <row r="239" spans="5:6" ht="15.75" customHeight="1" x14ac:dyDescent="0.25">
      <c r="E239" s="200"/>
      <c r="F239" s="200"/>
    </row>
    <row r="240" spans="5:6" ht="15.75" customHeight="1" x14ac:dyDescent="0.25">
      <c r="E240" s="200"/>
      <c r="F240" s="200"/>
    </row>
    <row r="241" spans="5:6" ht="15.75" customHeight="1" x14ac:dyDescent="0.25">
      <c r="E241" s="200"/>
      <c r="F241" s="200"/>
    </row>
    <row r="242" spans="5:6" ht="15.75" customHeight="1" x14ac:dyDescent="0.25">
      <c r="E242" s="200"/>
      <c r="F242" s="200"/>
    </row>
    <row r="243" spans="5:6" ht="15.75" customHeight="1" x14ac:dyDescent="0.25">
      <c r="E243" s="200"/>
      <c r="F243" s="200"/>
    </row>
    <row r="244" spans="5:6" ht="15.75" customHeight="1" x14ac:dyDescent="0.25">
      <c r="E244" s="200"/>
      <c r="F244" s="200"/>
    </row>
    <row r="245" spans="5:6" ht="15.75" customHeight="1" x14ac:dyDescent="0.25">
      <c r="E245" s="200"/>
      <c r="F245" s="200"/>
    </row>
    <row r="246" spans="5:6" ht="15.75" customHeight="1" x14ac:dyDescent="0.25">
      <c r="E246" s="200"/>
      <c r="F246" s="200"/>
    </row>
    <row r="247" spans="5:6" ht="15.75" customHeight="1" x14ac:dyDescent="0.25">
      <c r="E247" s="200"/>
      <c r="F247" s="200"/>
    </row>
    <row r="248" spans="5:6" ht="15.75" customHeight="1" x14ac:dyDescent="0.25">
      <c r="E248" s="200"/>
      <c r="F248" s="200"/>
    </row>
    <row r="249" spans="5:6" ht="15.75" customHeight="1" x14ac:dyDescent="0.25">
      <c r="E249" s="200"/>
      <c r="F249" s="200"/>
    </row>
    <row r="250" spans="5:6" ht="15.75" customHeight="1" x14ac:dyDescent="0.25">
      <c r="E250" s="200"/>
      <c r="F250" s="200"/>
    </row>
    <row r="251" spans="5:6" ht="15.75" customHeight="1" x14ac:dyDescent="0.25">
      <c r="E251" s="200"/>
      <c r="F251" s="200"/>
    </row>
    <row r="252" spans="5:6" ht="15.75" customHeight="1" x14ac:dyDescent="0.25">
      <c r="E252" s="200"/>
      <c r="F252" s="200"/>
    </row>
    <row r="253" spans="5:6" ht="15.75" customHeight="1" x14ac:dyDescent="0.25">
      <c r="E253" s="200"/>
      <c r="F253" s="200"/>
    </row>
    <row r="254" spans="5:6" ht="15.75" customHeight="1" x14ac:dyDescent="0.25">
      <c r="E254" s="200"/>
      <c r="F254" s="200"/>
    </row>
    <row r="255" spans="5:6" ht="15.75" customHeight="1" x14ac:dyDescent="0.25">
      <c r="E255" s="200"/>
      <c r="F255" s="200"/>
    </row>
    <row r="256" spans="5:6" ht="15.75" customHeight="1" x14ac:dyDescent="0.25">
      <c r="E256" s="200"/>
      <c r="F256" s="200"/>
    </row>
    <row r="257" spans="5:6" ht="15.75" customHeight="1" x14ac:dyDescent="0.25">
      <c r="E257" s="200"/>
      <c r="F257" s="200"/>
    </row>
    <row r="258" spans="5:6" ht="15.75" customHeight="1" x14ac:dyDescent="0.25">
      <c r="E258" s="200"/>
      <c r="F258" s="200"/>
    </row>
    <row r="259" spans="5:6" ht="15.75" customHeight="1" x14ac:dyDescent="0.25">
      <c r="E259" s="200"/>
      <c r="F259" s="200"/>
    </row>
    <row r="260" spans="5:6" ht="15.75" customHeight="1" x14ac:dyDescent="0.25">
      <c r="E260" s="200"/>
      <c r="F260" s="200"/>
    </row>
    <row r="261" spans="5:6" ht="15.75" customHeight="1" x14ac:dyDescent="0.25">
      <c r="E261" s="200"/>
      <c r="F261" s="200"/>
    </row>
    <row r="262" spans="5:6" ht="15.75" customHeight="1" x14ac:dyDescent="0.25">
      <c r="E262" s="200"/>
      <c r="F262" s="200"/>
    </row>
    <row r="263" spans="5:6" ht="15.75" customHeight="1" x14ac:dyDescent="0.25">
      <c r="E263" s="200"/>
      <c r="F263" s="200"/>
    </row>
    <row r="264" spans="5:6" ht="15.75" customHeight="1" x14ac:dyDescent="0.25">
      <c r="E264" s="200"/>
      <c r="F264" s="200"/>
    </row>
    <row r="265" spans="5:6" ht="15.75" customHeight="1" x14ac:dyDescent="0.25">
      <c r="E265" s="200"/>
      <c r="F265" s="200"/>
    </row>
    <row r="266" spans="5:6" ht="15.75" customHeight="1" x14ac:dyDescent="0.25">
      <c r="E266" s="200"/>
      <c r="F266" s="200"/>
    </row>
    <row r="267" spans="5:6" ht="15.75" customHeight="1" x14ac:dyDescent="0.25">
      <c r="E267" s="200"/>
      <c r="F267" s="200"/>
    </row>
    <row r="268" spans="5:6" ht="15.75" customHeight="1" x14ac:dyDescent="0.25">
      <c r="E268" s="200"/>
      <c r="F268" s="200"/>
    </row>
    <row r="269" spans="5:6" ht="15.75" customHeight="1" x14ac:dyDescent="0.25">
      <c r="E269" s="200"/>
      <c r="F269" s="200"/>
    </row>
    <row r="270" spans="5:6" ht="15.75" customHeight="1" x14ac:dyDescent="0.25">
      <c r="E270" s="200"/>
      <c r="F270" s="200"/>
    </row>
    <row r="271" spans="5:6" ht="15.75" customHeight="1" x14ac:dyDescent="0.25">
      <c r="E271" s="200"/>
      <c r="F271" s="200"/>
    </row>
    <row r="272" spans="5:6" ht="15.75" customHeight="1" x14ac:dyDescent="0.25">
      <c r="E272" s="200"/>
      <c r="F272" s="200"/>
    </row>
    <row r="273" spans="5:6" ht="15.75" customHeight="1" x14ac:dyDescent="0.25">
      <c r="E273" s="200"/>
      <c r="F273" s="200"/>
    </row>
    <row r="274" spans="5:6" ht="15.75" customHeight="1" x14ac:dyDescent="0.25">
      <c r="E274" s="200"/>
      <c r="F274" s="200"/>
    </row>
    <row r="275" spans="5:6" ht="15.75" customHeight="1" x14ac:dyDescent="0.25">
      <c r="E275" s="200"/>
      <c r="F275" s="200"/>
    </row>
    <row r="276" spans="5:6" ht="15.75" customHeight="1" x14ac:dyDescent="0.25">
      <c r="E276" s="200"/>
      <c r="F276" s="200"/>
    </row>
    <row r="277" spans="5:6" ht="15.75" customHeight="1" x14ac:dyDescent="0.25">
      <c r="E277" s="200"/>
      <c r="F277" s="200"/>
    </row>
    <row r="278" spans="5:6" ht="15.75" customHeight="1" x14ac:dyDescent="0.25">
      <c r="E278" s="200"/>
      <c r="F278" s="200"/>
    </row>
    <row r="279" spans="5:6" ht="15.75" customHeight="1" x14ac:dyDescent="0.25">
      <c r="E279" s="200"/>
      <c r="F279" s="200"/>
    </row>
    <row r="280" spans="5:6" ht="15.75" customHeight="1" x14ac:dyDescent="0.25">
      <c r="E280" s="200"/>
      <c r="F280" s="200"/>
    </row>
    <row r="281" spans="5:6" ht="15.75" customHeight="1" x14ac:dyDescent="0.25">
      <c r="E281" s="200"/>
      <c r="F281" s="200"/>
    </row>
    <row r="282" spans="5:6" ht="15.75" customHeight="1" x14ac:dyDescent="0.25">
      <c r="E282" s="200"/>
      <c r="F282" s="200"/>
    </row>
    <row r="283" spans="5:6" ht="15.75" customHeight="1" x14ac:dyDescent="0.25">
      <c r="E283" s="200"/>
      <c r="F283" s="200"/>
    </row>
    <row r="284" spans="5:6" ht="15.75" customHeight="1" x14ac:dyDescent="0.25">
      <c r="E284" s="200"/>
      <c r="F284" s="200"/>
    </row>
    <row r="285" spans="5:6" ht="15.75" customHeight="1" x14ac:dyDescent="0.25">
      <c r="E285" s="200"/>
      <c r="F285" s="200"/>
    </row>
    <row r="286" spans="5:6" ht="15.75" customHeight="1" x14ac:dyDescent="0.25">
      <c r="E286" s="200"/>
      <c r="F286" s="200"/>
    </row>
    <row r="287" spans="5:6" ht="15.75" customHeight="1" x14ac:dyDescent="0.25">
      <c r="E287" s="200"/>
      <c r="F287" s="200"/>
    </row>
    <row r="288" spans="5:6" ht="15.75" customHeight="1" x14ac:dyDescent="0.25">
      <c r="E288" s="200"/>
      <c r="F288" s="200"/>
    </row>
    <row r="289" spans="5:6" ht="15.75" customHeight="1" x14ac:dyDescent="0.25">
      <c r="E289" s="200"/>
      <c r="F289" s="200"/>
    </row>
    <row r="290" spans="5:6" ht="15.75" customHeight="1" x14ac:dyDescent="0.25">
      <c r="E290" s="200"/>
      <c r="F290" s="200"/>
    </row>
    <row r="291" spans="5:6" ht="15.75" customHeight="1" x14ac:dyDescent="0.25">
      <c r="E291" s="200"/>
      <c r="F291" s="200"/>
    </row>
    <row r="292" spans="5:6" ht="15.75" customHeight="1" x14ac:dyDescent="0.25">
      <c r="E292" s="200"/>
      <c r="F292" s="200"/>
    </row>
    <row r="293" spans="5:6" ht="15.75" customHeight="1" x14ac:dyDescent="0.25">
      <c r="E293" s="200"/>
      <c r="F293" s="200"/>
    </row>
    <row r="294" spans="5:6" ht="15.75" customHeight="1" x14ac:dyDescent="0.25">
      <c r="E294" s="200"/>
      <c r="F294" s="200"/>
    </row>
    <row r="295" spans="5:6" ht="15.75" customHeight="1" x14ac:dyDescent="0.25">
      <c r="E295" s="200"/>
      <c r="F295" s="200"/>
    </row>
    <row r="296" spans="5:6" ht="15.75" customHeight="1" x14ac:dyDescent="0.25">
      <c r="E296" s="200"/>
      <c r="F296" s="200"/>
    </row>
    <row r="297" spans="5:6" ht="15.75" customHeight="1" x14ac:dyDescent="0.25">
      <c r="E297" s="200"/>
      <c r="F297" s="200"/>
    </row>
    <row r="298" spans="5:6" ht="15.75" customHeight="1" x14ac:dyDescent="0.25">
      <c r="E298" s="200"/>
      <c r="F298" s="200"/>
    </row>
    <row r="299" spans="5:6" ht="15.75" customHeight="1" x14ac:dyDescent="0.25">
      <c r="E299" s="200"/>
      <c r="F299" s="200"/>
    </row>
    <row r="300" spans="5:6" ht="15.75" customHeight="1" x14ac:dyDescent="0.25">
      <c r="E300" s="200"/>
      <c r="F300" s="200"/>
    </row>
    <row r="301" spans="5:6" ht="15.75" customHeight="1" x14ac:dyDescent="0.25">
      <c r="E301" s="200"/>
      <c r="F301" s="200"/>
    </row>
    <row r="302" spans="5:6" ht="15.75" customHeight="1" x14ac:dyDescent="0.25">
      <c r="E302" s="200"/>
      <c r="F302" s="200"/>
    </row>
    <row r="303" spans="5:6" ht="15.75" customHeight="1" x14ac:dyDescent="0.25">
      <c r="E303" s="200"/>
      <c r="F303" s="200"/>
    </row>
    <row r="304" spans="5:6" ht="15.75" customHeight="1" x14ac:dyDescent="0.25">
      <c r="E304" s="200"/>
      <c r="F304" s="200"/>
    </row>
    <row r="305" spans="5:6" ht="15.75" customHeight="1" x14ac:dyDescent="0.25">
      <c r="E305" s="200"/>
      <c r="F305" s="200"/>
    </row>
    <row r="306" spans="5:6" ht="15.75" customHeight="1" x14ac:dyDescent="0.25">
      <c r="E306" s="200"/>
      <c r="F306" s="200"/>
    </row>
    <row r="307" spans="5:6" ht="15.75" customHeight="1" x14ac:dyDescent="0.25">
      <c r="E307" s="200"/>
      <c r="F307" s="200"/>
    </row>
    <row r="308" spans="5:6" ht="15.75" customHeight="1" x14ac:dyDescent="0.25">
      <c r="E308" s="200"/>
      <c r="F308" s="200"/>
    </row>
    <row r="309" spans="5:6" ht="15.75" customHeight="1" x14ac:dyDescent="0.25">
      <c r="E309" s="200"/>
      <c r="F309" s="200"/>
    </row>
    <row r="310" spans="5:6" ht="15.75" customHeight="1" x14ac:dyDescent="0.25">
      <c r="E310" s="200"/>
      <c r="F310" s="200"/>
    </row>
    <row r="311" spans="5:6" ht="15.75" customHeight="1" x14ac:dyDescent="0.25">
      <c r="E311" s="200"/>
      <c r="F311" s="200"/>
    </row>
    <row r="312" spans="5:6" ht="15.75" customHeight="1" x14ac:dyDescent="0.25">
      <c r="E312" s="200"/>
      <c r="F312" s="200"/>
    </row>
    <row r="313" spans="5:6" ht="15.75" customHeight="1" x14ac:dyDescent="0.25">
      <c r="E313" s="200"/>
      <c r="F313" s="200"/>
    </row>
    <row r="314" spans="5:6" ht="15.75" customHeight="1" x14ac:dyDescent="0.25">
      <c r="E314" s="200"/>
      <c r="F314" s="200"/>
    </row>
    <row r="315" spans="5:6" ht="15.75" customHeight="1" x14ac:dyDescent="0.25">
      <c r="E315" s="200"/>
      <c r="F315" s="200"/>
    </row>
    <row r="316" spans="5:6" ht="15.75" customHeight="1" x14ac:dyDescent="0.25">
      <c r="E316" s="200"/>
      <c r="F316" s="200"/>
    </row>
    <row r="317" spans="5:6" ht="15.75" customHeight="1" x14ac:dyDescent="0.25">
      <c r="E317" s="200"/>
      <c r="F317" s="200"/>
    </row>
    <row r="318" spans="5:6" ht="15.75" customHeight="1" x14ac:dyDescent="0.25">
      <c r="E318" s="200"/>
      <c r="F318" s="200"/>
    </row>
    <row r="319" spans="5:6" ht="15.75" customHeight="1" x14ac:dyDescent="0.25">
      <c r="E319" s="200"/>
      <c r="F319" s="200"/>
    </row>
    <row r="320" spans="5:6" ht="15.75" customHeight="1" x14ac:dyDescent="0.25">
      <c r="E320" s="200"/>
      <c r="F320" s="200"/>
    </row>
    <row r="321" spans="5:6" ht="15.75" customHeight="1" x14ac:dyDescent="0.25">
      <c r="E321" s="200"/>
      <c r="F321" s="200"/>
    </row>
    <row r="322" spans="5:6" ht="15.75" customHeight="1" x14ac:dyDescent="0.25">
      <c r="E322" s="200"/>
      <c r="F322" s="200"/>
    </row>
    <row r="323" spans="5:6" ht="15.75" customHeight="1" x14ac:dyDescent="0.25">
      <c r="E323" s="200"/>
      <c r="F323" s="200"/>
    </row>
    <row r="324" spans="5:6" ht="15.75" customHeight="1" x14ac:dyDescent="0.25">
      <c r="E324" s="200"/>
      <c r="F324" s="200"/>
    </row>
    <row r="325" spans="5:6" ht="15.75" customHeight="1" x14ac:dyDescent="0.25">
      <c r="E325" s="200"/>
      <c r="F325" s="200"/>
    </row>
    <row r="326" spans="5:6" ht="15.75" customHeight="1" x14ac:dyDescent="0.25">
      <c r="E326" s="200"/>
      <c r="F326" s="200"/>
    </row>
    <row r="327" spans="5:6" ht="15.75" customHeight="1" x14ac:dyDescent="0.25">
      <c r="E327" s="200"/>
      <c r="F327" s="200"/>
    </row>
    <row r="328" spans="5:6" ht="15.75" customHeight="1" x14ac:dyDescent="0.25">
      <c r="E328" s="200"/>
      <c r="F328" s="200"/>
    </row>
    <row r="329" spans="5:6" ht="15.75" customHeight="1" x14ac:dyDescent="0.25">
      <c r="E329" s="200"/>
      <c r="F329" s="200"/>
    </row>
    <row r="330" spans="5:6" ht="15.75" customHeight="1" x14ac:dyDescent="0.25">
      <c r="E330" s="200"/>
      <c r="F330" s="200"/>
    </row>
    <row r="331" spans="5:6" ht="15.75" customHeight="1" x14ac:dyDescent="0.25">
      <c r="E331" s="200"/>
      <c r="F331" s="200"/>
    </row>
    <row r="332" spans="5:6" ht="15.75" customHeight="1" x14ac:dyDescent="0.25">
      <c r="E332" s="200"/>
      <c r="F332" s="200"/>
    </row>
    <row r="333" spans="5:6" ht="15.75" customHeight="1" x14ac:dyDescent="0.25">
      <c r="E333" s="200"/>
      <c r="F333" s="200"/>
    </row>
    <row r="334" spans="5:6" ht="15.75" customHeight="1" x14ac:dyDescent="0.25">
      <c r="E334" s="200"/>
      <c r="F334" s="200"/>
    </row>
    <row r="335" spans="5:6" ht="15.75" customHeight="1" x14ac:dyDescent="0.25">
      <c r="E335" s="200"/>
      <c r="F335" s="200"/>
    </row>
    <row r="336" spans="5:6" ht="15.75" customHeight="1" x14ac:dyDescent="0.25">
      <c r="E336" s="200"/>
      <c r="F336" s="200"/>
    </row>
    <row r="337" spans="5:6" ht="15.75" customHeight="1" x14ac:dyDescent="0.25">
      <c r="E337" s="200"/>
      <c r="F337" s="200"/>
    </row>
    <row r="338" spans="5:6" ht="15.75" customHeight="1" x14ac:dyDescent="0.25">
      <c r="E338" s="200"/>
      <c r="F338" s="200"/>
    </row>
    <row r="339" spans="5:6" ht="15.75" customHeight="1" x14ac:dyDescent="0.25">
      <c r="E339" s="200"/>
      <c r="F339" s="200"/>
    </row>
    <row r="340" spans="5:6" ht="15.75" customHeight="1" x14ac:dyDescent="0.25">
      <c r="E340" s="200"/>
      <c r="F340" s="200"/>
    </row>
    <row r="341" spans="5:6" ht="15.75" customHeight="1" x14ac:dyDescent="0.25">
      <c r="E341" s="200"/>
      <c r="F341" s="200"/>
    </row>
    <row r="342" spans="5:6" ht="15.75" customHeight="1" x14ac:dyDescent="0.25">
      <c r="E342" s="200"/>
      <c r="F342" s="200"/>
    </row>
    <row r="343" spans="5:6" ht="15.75" customHeight="1" x14ac:dyDescent="0.25">
      <c r="E343" s="200"/>
      <c r="F343" s="200"/>
    </row>
    <row r="344" spans="5:6" ht="15.75" customHeight="1" x14ac:dyDescent="0.25">
      <c r="E344" s="200"/>
      <c r="F344" s="200"/>
    </row>
    <row r="345" spans="5:6" ht="15.75" customHeight="1" x14ac:dyDescent="0.25">
      <c r="E345" s="200"/>
      <c r="F345" s="200"/>
    </row>
    <row r="346" spans="5:6" ht="15.75" customHeight="1" x14ac:dyDescent="0.25">
      <c r="E346" s="200"/>
      <c r="F346" s="200"/>
    </row>
    <row r="347" spans="5:6" ht="15.75" customHeight="1" x14ac:dyDescent="0.25">
      <c r="E347" s="200"/>
      <c r="F347" s="200"/>
    </row>
    <row r="348" spans="5:6" ht="15.75" customHeight="1" x14ac:dyDescent="0.25">
      <c r="E348" s="200"/>
      <c r="F348" s="200"/>
    </row>
    <row r="349" spans="5:6" ht="15.75" customHeight="1" x14ac:dyDescent="0.25">
      <c r="E349" s="200"/>
      <c r="F349" s="200"/>
    </row>
    <row r="350" spans="5:6" ht="15.75" customHeight="1" x14ac:dyDescent="0.25">
      <c r="E350" s="200"/>
      <c r="F350" s="200"/>
    </row>
    <row r="351" spans="5:6" ht="15.75" customHeight="1" x14ac:dyDescent="0.25">
      <c r="E351" s="200"/>
      <c r="F351" s="200"/>
    </row>
    <row r="352" spans="5:6" ht="15.75" customHeight="1" x14ac:dyDescent="0.25">
      <c r="E352" s="200"/>
      <c r="F352" s="200"/>
    </row>
    <row r="353" spans="5:6" ht="15.75" customHeight="1" x14ac:dyDescent="0.25">
      <c r="E353" s="200"/>
      <c r="F353" s="200"/>
    </row>
    <row r="354" spans="5:6" ht="15.75" customHeight="1" x14ac:dyDescent="0.25">
      <c r="E354" s="200"/>
      <c r="F354" s="200"/>
    </row>
    <row r="355" spans="5:6" ht="15.75" customHeight="1" x14ac:dyDescent="0.25">
      <c r="E355" s="200"/>
      <c r="F355" s="200"/>
    </row>
    <row r="356" spans="5:6" ht="15.75" customHeight="1" x14ac:dyDescent="0.25">
      <c r="E356" s="200"/>
      <c r="F356" s="200"/>
    </row>
    <row r="357" spans="5:6" ht="15.75" customHeight="1" x14ac:dyDescent="0.25">
      <c r="E357" s="200"/>
      <c r="F357" s="200"/>
    </row>
    <row r="358" spans="5:6" ht="15.75" customHeight="1" x14ac:dyDescent="0.25">
      <c r="E358" s="200"/>
      <c r="F358" s="200"/>
    </row>
    <row r="359" spans="5:6" ht="15.75" customHeight="1" x14ac:dyDescent="0.25">
      <c r="E359" s="200"/>
      <c r="F359" s="200"/>
    </row>
    <row r="360" spans="5:6" ht="15.75" customHeight="1" x14ac:dyDescent="0.25">
      <c r="E360" s="200"/>
      <c r="F360" s="200"/>
    </row>
    <row r="361" spans="5:6" ht="15.75" customHeight="1" x14ac:dyDescent="0.25">
      <c r="E361" s="200"/>
      <c r="F361" s="200"/>
    </row>
    <row r="362" spans="5:6" ht="15.75" customHeight="1" x14ac:dyDescent="0.25">
      <c r="E362" s="200"/>
      <c r="F362" s="200"/>
    </row>
    <row r="363" spans="5:6" ht="15.75" customHeight="1" x14ac:dyDescent="0.25">
      <c r="E363" s="200"/>
      <c r="F363" s="200"/>
    </row>
    <row r="364" spans="5:6" ht="15.75" customHeight="1" x14ac:dyDescent="0.25">
      <c r="E364" s="200"/>
      <c r="F364" s="200"/>
    </row>
    <row r="365" spans="5:6" ht="15.75" customHeight="1" x14ac:dyDescent="0.25">
      <c r="E365" s="200"/>
      <c r="F365" s="200"/>
    </row>
    <row r="366" spans="5:6" ht="15.75" customHeight="1" x14ac:dyDescent="0.25">
      <c r="E366" s="200"/>
      <c r="F366" s="200"/>
    </row>
    <row r="367" spans="5:6" ht="15.75" customHeight="1" x14ac:dyDescent="0.25">
      <c r="E367" s="200"/>
      <c r="F367" s="200"/>
    </row>
    <row r="368" spans="5:6" ht="15.75" customHeight="1" x14ac:dyDescent="0.25">
      <c r="E368" s="200"/>
      <c r="F368" s="200"/>
    </row>
    <row r="369" spans="5:6" ht="15.75" customHeight="1" x14ac:dyDescent="0.25">
      <c r="E369" s="200"/>
      <c r="F369" s="200"/>
    </row>
    <row r="370" spans="5:6" ht="15.75" customHeight="1" x14ac:dyDescent="0.25">
      <c r="E370" s="200"/>
      <c r="F370" s="200"/>
    </row>
    <row r="371" spans="5:6" ht="15.75" customHeight="1" x14ac:dyDescent="0.25">
      <c r="E371" s="200"/>
      <c r="F371" s="200"/>
    </row>
    <row r="372" spans="5:6" ht="15.75" customHeight="1" x14ac:dyDescent="0.25">
      <c r="E372" s="200"/>
      <c r="F372" s="200"/>
    </row>
    <row r="373" spans="5:6" ht="15.75" customHeight="1" x14ac:dyDescent="0.25">
      <c r="E373" s="200"/>
      <c r="F373" s="200"/>
    </row>
    <row r="374" spans="5:6" ht="15.75" customHeight="1" x14ac:dyDescent="0.25">
      <c r="E374" s="200"/>
      <c r="F374" s="200"/>
    </row>
    <row r="375" spans="5:6" ht="15.75" customHeight="1" x14ac:dyDescent="0.25">
      <c r="E375" s="200"/>
      <c r="F375" s="200"/>
    </row>
    <row r="376" spans="5:6" ht="15.75" customHeight="1" x14ac:dyDescent="0.25">
      <c r="E376" s="200"/>
      <c r="F376" s="200"/>
    </row>
    <row r="377" spans="5:6" ht="15.75" customHeight="1" x14ac:dyDescent="0.25">
      <c r="E377" s="200"/>
      <c r="F377" s="200"/>
    </row>
    <row r="378" spans="5:6" ht="15.75" customHeight="1" x14ac:dyDescent="0.25">
      <c r="E378" s="200"/>
      <c r="F378" s="200"/>
    </row>
    <row r="379" spans="5:6" ht="15.75" customHeight="1" x14ac:dyDescent="0.25">
      <c r="E379" s="200"/>
      <c r="F379" s="200"/>
    </row>
    <row r="380" spans="5:6" ht="15.75" customHeight="1" x14ac:dyDescent="0.25">
      <c r="E380" s="200"/>
      <c r="F380" s="200"/>
    </row>
    <row r="381" spans="5:6" ht="15.75" customHeight="1" x14ac:dyDescent="0.25">
      <c r="E381" s="200"/>
      <c r="F381" s="200"/>
    </row>
    <row r="382" spans="5:6" ht="15.75" customHeight="1" x14ac:dyDescent="0.25">
      <c r="E382" s="200"/>
      <c r="F382" s="200"/>
    </row>
    <row r="383" spans="5:6" ht="15.75" customHeight="1" x14ac:dyDescent="0.25">
      <c r="E383" s="200"/>
      <c r="F383" s="200"/>
    </row>
    <row r="384" spans="5:6" ht="15.75" customHeight="1" x14ac:dyDescent="0.25">
      <c r="E384" s="200"/>
      <c r="F384" s="200"/>
    </row>
    <row r="385" spans="5:6" ht="15.75" customHeight="1" x14ac:dyDescent="0.25">
      <c r="E385" s="200"/>
      <c r="F385" s="200"/>
    </row>
    <row r="386" spans="5:6" ht="15.75" customHeight="1" x14ac:dyDescent="0.25">
      <c r="E386" s="200"/>
      <c r="F386" s="200"/>
    </row>
    <row r="387" spans="5:6" ht="15.75" customHeight="1" x14ac:dyDescent="0.25">
      <c r="E387" s="200"/>
      <c r="F387" s="200"/>
    </row>
    <row r="388" spans="5:6" ht="15.75" customHeight="1" x14ac:dyDescent="0.25">
      <c r="E388" s="200"/>
      <c r="F388" s="200"/>
    </row>
    <row r="389" spans="5:6" ht="15.75" customHeight="1" x14ac:dyDescent="0.25">
      <c r="E389" s="200"/>
      <c r="F389" s="200"/>
    </row>
    <row r="390" spans="5:6" ht="15.75" customHeight="1" x14ac:dyDescent="0.25">
      <c r="E390" s="200"/>
      <c r="F390" s="200"/>
    </row>
    <row r="391" spans="5:6" ht="15.75" customHeight="1" x14ac:dyDescent="0.25">
      <c r="E391" s="200"/>
      <c r="F391" s="200"/>
    </row>
    <row r="392" spans="5:6" ht="15.75" customHeight="1" x14ac:dyDescent="0.25">
      <c r="E392" s="200"/>
      <c r="F392" s="200"/>
    </row>
    <row r="393" spans="5:6" ht="15.75" customHeight="1" x14ac:dyDescent="0.25">
      <c r="E393" s="200"/>
      <c r="F393" s="200"/>
    </row>
    <row r="394" spans="5:6" ht="15.75" customHeight="1" x14ac:dyDescent="0.25">
      <c r="E394" s="200"/>
      <c r="F394" s="200"/>
    </row>
    <row r="395" spans="5:6" ht="15.75" customHeight="1" x14ac:dyDescent="0.25">
      <c r="E395" s="200"/>
      <c r="F395" s="200"/>
    </row>
    <row r="396" spans="5:6" ht="15.75" customHeight="1" x14ac:dyDescent="0.25">
      <c r="E396" s="200"/>
      <c r="F396" s="200"/>
    </row>
    <row r="397" spans="5:6" ht="15.75" customHeight="1" x14ac:dyDescent="0.25">
      <c r="E397" s="200"/>
      <c r="F397" s="200"/>
    </row>
    <row r="398" spans="5:6" ht="15.75" customHeight="1" x14ac:dyDescent="0.25">
      <c r="E398" s="200"/>
      <c r="F398" s="200"/>
    </row>
    <row r="399" spans="5:6" ht="15.75" customHeight="1" x14ac:dyDescent="0.25">
      <c r="E399" s="200"/>
      <c r="F399" s="200"/>
    </row>
    <row r="400" spans="5:6" ht="15.75" customHeight="1" x14ac:dyDescent="0.25">
      <c r="E400" s="200"/>
      <c r="F400" s="200"/>
    </row>
    <row r="401" spans="5:6" ht="15.75" customHeight="1" x14ac:dyDescent="0.25">
      <c r="E401" s="200"/>
      <c r="F401" s="200"/>
    </row>
    <row r="402" spans="5:6" ht="15.75" customHeight="1" x14ac:dyDescent="0.25">
      <c r="E402" s="200"/>
      <c r="F402" s="200"/>
    </row>
    <row r="403" spans="5:6" ht="15.75" customHeight="1" x14ac:dyDescent="0.25">
      <c r="E403" s="200"/>
      <c r="F403" s="200"/>
    </row>
    <row r="404" spans="5:6" ht="15.75" customHeight="1" x14ac:dyDescent="0.25">
      <c r="E404" s="200"/>
      <c r="F404" s="200"/>
    </row>
    <row r="405" spans="5:6" ht="15.75" customHeight="1" x14ac:dyDescent="0.25">
      <c r="E405" s="200"/>
      <c r="F405" s="200"/>
    </row>
    <row r="406" spans="5:6" ht="15.75" customHeight="1" x14ac:dyDescent="0.25">
      <c r="E406" s="200"/>
      <c r="F406" s="200"/>
    </row>
    <row r="407" spans="5:6" ht="15.75" customHeight="1" x14ac:dyDescent="0.25">
      <c r="E407" s="200"/>
      <c r="F407" s="200"/>
    </row>
    <row r="408" spans="5:6" ht="15.75" customHeight="1" x14ac:dyDescent="0.25">
      <c r="E408" s="200"/>
      <c r="F408" s="200"/>
    </row>
    <row r="409" spans="5:6" ht="15.75" customHeight="1" x14ac:dyDescent="0.25">
      <c r="E409" s="200"/>
      <c r="F409" s="200"/>
    </row>
    <row r="410" spans="5:6" ht="15.75" customHeight="1" x14ac:dyDescent="0.25">
      <c r="E410" s="200"/>
      <c r="F410" s="200"/>
    </row>
    <row r="411" spans="5:6" ht="15.75" customHeight="1" x14ac:dyDescent="0.25">
      <c r="E411" s="200"/>
      <c r="F411" s="200"/>
    </row>
    <row r="412" spans="5:6" ht="15.75" customHeight="1" x14ac:dyDescent="0.25">
      <c r="E412" s="200"/>
      <c r="F412" s="200"/>
    </row>
    <row r="413" spans="5:6" ht="15.75" customHeight="1" x14ac:dyDescent="0.25">
      <c r="E413" s="200"/>
      <c r="F413" s="200"/>
    </row>
    <row r="414" spans="5:6" ht="15.75" customHeight="1" x14ac:dyDescent="0.25">
      <c r="E414" s="200"/>
      <c r="F414" s="200"/>
    </row>
    <row r="415" spans="5:6" ht="15.75" customHeight="1" x14ac:dyDescent="0.25">
      <c r="E415" s="200"/>
      <c r="F415" s="200"/>
    </row>
    <row r="416" spans="5:6" ht="15.75" customHeight="1" x14ac:dyDescent="0.25">
      <c r="E416" s="200"/>
      <c r="F416" s="200"/>
    </row>
    <row r="417" spans="5:6" ht="15.75" customHeight="1" x14ac:dyDescent="0.25">
      <c r="E417" s="200"/>
      <c r="F417" s="200"/>
    </row>
    <row r="418" spans="5:6" ht="15.75" customHeight="1" x14ac:dyDescent="0.25">
      <c r="E418" s="200"/>
      <c r="F418" s="200"/>
    </row>
    <row r="419" spans="5:6" ht="15.75" customHeight="1" x14ac:dyDescent="0.25">
      <c r="E419" s="200"/>
      <c r="F419" s="200"/>
    </row>
    <row r="420" spans="5:6" ht="15.75" customHeight="1" x14ac:dyDescent="0.25">
      <c r="E420" s="200"/>
      <c r="F420" s="200"/>
    </row>
    <row r="421" spans="5:6" ht="15.75" customHeight="1" x14ac:dyDescent="0.25">
      <c r="E421" s="200"/>
      <c r="F421" s="200"/>
    </row>
    <row r="422" spans="5:6" ht="15.75" customHeight="1" x14ac:dyDescent="0.25">
      <c r="E422" s="200"/>
      <c r="F422" s="200"/>
    </row>
    <row r="423" spans="5:6" ht="15.75" customHeight="1" x14ac:dyDescent="0.25">
      <c r="E423" s="200"/>
      <c r="F423" s="200"/>
    </row>
    <row r="424" spans="5:6" ht="15.75" customHeight="1" x14ac:dyDescent="0.25">
      <c r="E424" s="200"/>
      <c r="F424" s="200"/>
    </row>
    <row r="425" spans="5:6" ht="15.75" customHeight="1" x14ac:dyDescent="0.25">
      <c r="E425" s="200"/>
      <c r="F425" s="200"/>
    </row>
    <row r="426" spans="5:6" ht="15.75" customHeight="1" x14ac:dyDescent="0.25">
      <c r="E426" s="200"/>
      <c r="F426" s="200"/>
    </row>
    <row r="427" spans="5:6" ht="15.75" customHeight="1" x14ac:dyDescent="0.25">
      <c r="E427" s="200"/>
      <c r="F427" s="200"/>
    </row>
    <row r="428" spans="5:6" ht="15.75" customHeight="1" x14ac:dyDescent="0.25">
      <c r="E428" s="200"/>
      <c r="F428" s="200"/>
    </row>
    <row r="429" spans="5:6" ht="15.75" customHeight="1" x14ac:dyDescent="0.25">
      <c r="E429" s="200"/>
      <c r="F429" s="200"/>
    </row>
    <row r="430" spans="5:6" ht="15.75" customHeight="1" x14ac:dyDescent="0.25">
      <c r="E430" s="200"/>
      <c r="F430" s="200"/>
    </row>
    <row r="431" spans="5:6" ht="15.75" customHeight="1" x14ac:dyDescent="0.25">
      <c r="E431" s="200"/>
      <c r="F431" s="200"/>
    </row>
    <row r="432" spans="5:6" ht="15.75" customHeight="1" x14ac:dyDescent="0.25">
      <c r="E432" s="200"/>
      <c r="F432" s="200"/>
    </row>
    <row r="433" spans="5:6" ht="15.75" customHeight="1" x14ac:dyDescent="0.25">
      <c r="E433" s="200"/>
      <c r="F433" s="200"/>
    </row>
    <row r="434" spans="5:6" ht="15.75" customHeight="1" x14ac:dyDescent="0.25">
      <c r="E434" s="200"/>
      <c r="F434" s="200"/>
    </row>
    <row r="435" spans="5:6" ht="15.75" customHeight="1" x14ac:dyDescent="0.25">
      <c r="E435" s="200"/>
      <c r="F435" s="200"/>
    </row>
    <row r="436" spans="5:6" ht="15.75" customHeight="1" x14ac:dyDescent="0.25">
      <c r="E436" s="200"/>
      <c r="F436" s="200"/>
    </row>
    <row r="437" spans="5:6" ht="15.75" customHeight="1" x14ac:dyDescent="0.25">
      <c r="E437" s="200"/>
      <c r="F437" s="200"/>
    </row>
    <row r="438" spans="5:6" ht="15.75" customHeight="1" x14ac:dyDescent="0.25">
      <c r="E438" s="200"/>
      <c r="F438" s="200"/>
    </row>
    <row r="439" spans="5:6" ht="15.75" customHeight="1" x14ac:dyDescent="0.25">
      <c r="E439" s="200"/>
      <c r="F439" s="200"/>
    </row>
    <row r="440" spans="5:6" ht="15.75" customHeight="1" x14ac:dyDescent="0.25">
      <c r="E440" s="200"/>
      <c r="F440" s="200"/>
    </row>
    <row r="441" spans="5:6" ht="15.75" customHeight="1" x14ac:dyDescent="0.25">
      <c r="E441" s="200"/>
      <c r="F441" s="200"/>
    </row>
    <row r="442" spans="5:6" ht="15.75" customHeight="1" x14ac:dyDescent="0.25">
      <c r="E442" s="200"/>
      <c r="F442" s="200"/>
    </row>
    <row r="443" spans="5:6" ht="15.75" customHeight="1" x14ac:dyDescent="0.25">
      <c r="E443" s="200"/>
      <c r="F443" s="200"/>
    </row>
    <row r="444" spans="5:6" ht="15.75" customHeight="1" x14ac:dyDescent="0.25">
      <c r="E444" s="200"/>
      <c r="F444" s="200"/>
    </row>
    <row r="445" spans="5:6" ht="15.75" customHeight="1" x14ac:dyDescent="0.25">
      <c r="E445" s="200"/>
      <c r="F445" s="200"/>
    </row>
    <row r="446" spans="5:6" ht="15.75" customHeight="1" x14ac:dyDescent="0.25">
      <c r="E446" s="200"/>
      <c r="F446" s="200"/>
    </row>
    <row r="447" spans="5:6" ht="15.75" customHeight="1" x14ac:dyDescent="0.25">
      <c r="E447" s="200"/>
      <c r="F447" s="200"/>
    </row>
    <row r="448" spans="5:6" ht="15.75" customHeight="1" x14ac:dyDescent="0.25">
      <c r="E448" s="200"/>
      <c r="F448" s="200"/>
    </row>
    <row r="449" spans="5:6" ht="15.75" customHeight="1" x14ac:dyDescent="0.25">
      <c r="E449" s="200"/>
      <c r="F449" s="200"/>
    </row>
    <row r="450" spans="5:6" ht="15.75" customHeight="1" x14ac:dyDescent="0.25">
      <c r="E450" s="200"/>
      <c r="F450" s="200"/>
    </row>
    <row r="451" spans="5:6" ht="15.75" customHeight="1" x14ac:dyDescent="0.25">
      <c r="E451" s="200"/>
      <c r="F451" s="200"/>
    </row>
    <row r="452" spans="5:6" ht="15.75" customHeight="1" x14ac:dyDescent="0.25">
      <c r="E452" s="200"/>
      <c r="F452" s="200"/>
    </row>
    <row r="453" spans="5:6" ht="15.75" customHeight="1" x14ac:dyDescent="0.25">
      <c r="E453" s="200"/>
      <c r="F453" s="200"/>
    </row>
    <row r="454" spans="5:6" ht="15.75" customHeight="1" x14ac:dyDescent="0.25">
      <c r="E454" s="200"/>
      <c r="F454" s="200"/>
    </row>
    <row r="455" spans="5:6" ht="15.75" customHeight="1" x14ac:dyDescent="0.25">
      <c r="E455" s="200"/>
      <c r="F455" s="200"/>
    </row>
    <row r="456" spans="5:6" ht="15.75" customHeight="1" x14ac:dyDescent="0.25">
      <c r="E456" s="200"/>
      <c r="F456" s="200"/>
    </row>
    <row r="457" spans="5:6" ht="15.75" customHeight="1" x14ac:dyDescent="0.25">
      <c r="E457" s="200"/>
      <c r="F457" s="200"/>
    </row>
    <row r="458" spans="5:6" ht="15.75" customHeight="1" x14ac:dyDescent="0.25">
      <c r="E458" s="200"/>
      <c r="F458" s="200"/>
    </row>
    <row r="459" spans="5:6" ht="15.75" customHeight="1" x14ac:dyDescent="0.25">
      <c r="E459" s="200"/>
      <c r="F459" s="200"/>
    </row>
    <row r="460" spans="5:6" ht="15.75" customHeight="1" x14ac:dyDescent="0.25">
      <c r="E460" s="200"/>
      <c r="F460" s="200"/>
    </row>
    <row r="461" spans="5:6" ht="15.75" customHeight="1" x14ac:dyDescent="0.25">
      <c r="E461" s="200"/>
      <c r="F461" s="200"/>
    </row>
    <row r="462" spans="5:6" ht="15.75" customHeight="1" x14ac:dyDescent="0.25">
      <c r="E462" s="200"/>
      <c r="F462" s="200"/>
    </row>
    <row r="463" spans="5:6" ht="15.75" customHeight="1" x14ac:dyDescent="0.25">
      <c r="E463" s="200"/>
      <c r="F463" s="200"/>
    </row>
    <row r="464" spans="5:6" ht="15.75" customHeight="1" x14ac:dyDescent="0.25">
      <c r="E464" s="200"/>
      <c r="F464" s="200"/>
    </row>
    <row r="465" spans="5:6" ht="15.75" customHeight="1" x14ac:dyDescent="0.25">
      <c r="E465" s="200"/>
      <c r="F465" s="200"/>
    </row>
    <row r="466" spans="5:6" ht="15.75" customHeight="1" x14ac:dyDescent="0.25">
      <c r="E466" s="200"/>
      <c r="F466" s="200"/>
    </row>
    <row r="467" spans="5:6" ht="15.75" customHeight="1" x14ac:dyDescent="0.25">
      <c r="E467" s="200"/>
      <c r="F467" s="200"/>
    </row>
    <row r="468" spans="5:6" ht="15.75" customHeight="1" x14ac:dyDescent="0.25">
      <c r="E468" s="200"/>
      <c r="F468" s="200"/>
    </row>
    <row r="469" spans="5:6" ht="15.75" customHeight="1" x14ac:dyDescent="0.25">
      <c r="E469" s="200"/>
      <c r="F469" s="200"/>
    </row>
    <row r="470" spans="5:6" ht="15.75" customHeight="1" x14ac:dyDescent="0.25">
      <c r="E470" s="200"/>
      <c r="F470" s="200"/>
    </row>
    <row r="471" spans="5:6" ht="15.75" customHeight="1" x14ac:dyDescent="0.25">
      <c r="E471" s="200"/>
      <c r="F471" s="200"/>
    </row>
    <row r="472" spans="5:6" ht="15.75" customHeight="1" x14ac:dyDescent="0.25">
      <c r="E472" s="200"/>
      <c r="F472" s="200"/>
    </row>
    <row r="473" spans="5:6" ht="15.75" customHeight="1" x14ac:dyDescent="0.25">
      <c r="E473" s="200"/>
      <c r="F473" s="200"/>
    </row>
    <row r="474" spans="5:6" ht="15.75" customHeight="1" x14ac:dyDescent="0.25">
      <c r="E474" s="200"/>
      <c r="F474" s="200"/>
    </row>
    <row r="475" spans="5:6" ht="15.75" customHeight="1" x14ac:dyDescent="0.25">
      <c r="E475" s="200"/>
      <c r="F475" s="200"/>
    </row>
    <row r="476" spans="5:6" ht="15.75" customHeight="1" x14ac:dyDescent="0.25">
      <c r="E476" s="200"/>
      <c r="F476" s="200"/>
    </row>
    <row r="477" spans="5:6" ht="15.75" customHeight="1" x14ac:dyDescent="0.25">
      <c r="E477" s="200"/>
      <c r="F477" s="200"/>
    </row>
    <row r="478" spans="5:6" ht="15.75" customHeight="1" x14ac:dyDescent="0.25">
      <c r="E478" s="200"/>
      <c r="F478" s="200"/>
    </row>
    <row r="479" spans="5:6" ht="15.75" customHeight="1" x14ac:dyDescent="0.25">
      <c r="E479" s="200"/>
      <c r="F479" s="200"/>
    </row>
    <row r="480" spans="5:6" ht="15.75" customHeight="1" x14ac:dyDescent="0.25">
      <c r="E480" s="200"/>
      <c r="F480" s="200"/>
    </row>
    <row r="481" spans="5:6" ht="15.75" customHeight="1" x14ac:dyDescent="0.25">
      <c r="E481" s="200"/>
      <c r="F481" s="200"/>
    </row>
    <row r="482" spans="5:6" ht="15.75" customHeight="1" x14ac:dyDescent="0.25">
      <c r="E482" s="200"/>
      <c r="F482" s="200"/>
    </row>
    <row r="483" spans="5:6" ht="15.75" customHeight="1" x14ac:dyDescent="0.25">
      <c r="E483" s="200"/>
      <c r="F483" s="200"/>
    </row>
    <row r="484" spans="5:6" ht="15.75" customHeight="1" x14ac:dyDescent="0.25">
      <c r="E484" s="200"/>
      <c r="F484" s="200"/>
    </row>
    <row r="485" spans="5:6" ht="15.75" customHeight="1" x14ac:dyDescent="0.25">
      <c r="E485" s="200"/>
      <c r="F485" s="200"/>
    </row>
    <row r="486" spans="5:6" ht="15.75" customHeight="1" x14ac:dyDescent="0.25">
      <c r="E486" s="200"/>
      <c r="F486" s="200"/>
    </row>
    <row r="487" spans="5:6" ht="15.75" customHeight="1" x14ac:dyDescent="0.25">
      <c r="E487" s="200"/>
      <c r="F487" s="200"/>
    </row>
    <row r="488" spans="5:6" ht="15.75" customHeight="1" x14ac:dyDescent="0.25">
      <c r="E488" s="200"/>
      <c r="F488" s="200"/>
    </row>
    <row r="489" spans="5:6" ht="15.75" customHeight="1" x14ac:dyDescent="0.25">
      <c r="E489" s="200"/>
      <c r="F489" s="200"/>
    </row>
    <row r="490" spans="5:6" ht="15.75" customHeight="1" x14ac:dyDescent="0.25">
      <c r="E490" s="200"/>
      <c r="F490" s="200"/>
    </row>
    <row r="491" spans="5:6" ht="15.75" customHeight="1" x14ac:dyDescent="0.25">
      <c r="E491" s="200"/>
      <c r="F491" s="200"/>
    </row>
    <row r="492" spans="5:6" ht="15.75" customHeight="1" x14ac:dyDescent="0.25">
      <c r="E492" s="200"/>
      <c r="F492" s="200"/>
    </row>
    <row r="493" spans="5:6" ht="15.75" customHeight="1" x14ac:dyDescent="0.25">
      <c r="E493" s="200"/>
      <c r="F493" s="200"/>
    </row>
    <row r="494" spans="5:6" ht="15.75" customHeight="1" x14ac:dyDescent="0.25">
      <c r="E494" s="200"/>
      <c r="F494" s="200"/>
    </row>
    <row r="495" spans="5:6" ht="15.75" customHeight="1" x14ac:dyDescent="0.25">
      <c r="E495" s="200"/>
      <c r="F495" s="200"/>
    </row>
    <row r="496" spans="5:6" ht="15.75" customHeight="1" x14ac:dyDescent="0.25">
      <c r="E496" s="200"/>
      <c r="F496" s="200"/>
    </row>
    <row r="497" spans="5:6" ht="15.75" customHeight="1" x14ac:dyDescent="0.25">
      <c r="E497" s="200"/>
      <c r="F497" s="200"/>
    </row>
    <row r="498" spans="5:6" ht="15.75" customHeight="1" x14ac:dyDescent="0.25">
      <c r="E498" s="200"/>
      <c r="F498" s="200"/>
    </row>
    <row r="499" spans="5:6" ht="15.75" customHeight="1" x14ac:dyDescent="0.25">
      <c r="E499" s="200"/>
      <c r="F499" s="200"/>
    </row>
    <row r="500" spans="5:6" ht="15.75" customHeight="1" x14ac:dyDescent="0.25">
      <c r="E500" s="200"/>
      <c r="F500" s="200"/>
    </row>
    <row r="501" spans="5:6" ht="15.75" customHeight="1" x14ac:dyDescent="0.25">
      <c r="E501" s="200"/>
      <c r="F501" s="200"/>
    </row>
    <row r="502" spans="5:6" ht="15.75" customHeight="1" x14ac:dyDescent="0.25">
      <c r="E502" s="200"/>
      <c r="F502" s="200"/>
    </row>
    <row r="503" spans="5:6" ht="15.75" customHeight="1" x14ac:dyDescent="0.25">
      <c r="E503" s="200"/>
      <c r="F503" s="200"/>
    </row>
    <row r="504" spans="5:6" ht="15.75" customHeight="1" x14ac:dyDescent="0.25">
      <c r="E504" s="200"/>
      <c r="F504" s="200"/>
    </row>
    <row r="505" spans="5:6" ht="15.75" customHeight="1" x14ac:dyDescent="0.25">
      <c r="E505" s="200"/>
      <c r="F505" s="200"/>
    </row>
    <row r="506" spans="5:6" ht="15.75" customHeight="1" x14ac:dyDescent="0.25">
      <c r="E506" s="200"/>
      <c r="F506" s="200"/>
    </row>
    <row r="507" spans="5:6" ht="15.75" customHeight="1" x14ac:dyDescent="0.25">
      <c r="E507" s="200"/>
      <c r="F507" s="200"/>
    </row>
    <row r="508" spans="5:6" ht="15.75" customHeight="1" x14ac:dyDescent="0.25">
      <c r="E508" s="200"/>
      <c r="F508" s="200"/>
    </row>
    <row r="509" spans="5:6" ht="15.75" customHeight="1" x14ac:dyDescent="0.25">
      <c r="E509" s="200"/>
      <c r="F509" s="200"/>
    </row>
    <row r="510" spans="5:6" ht="15.75" customHeight="1" x14ac:dyDescent="0.25">
      <c r="E510" s="200"/>
      <c r="F510" s="200"/>
    </row>
    <row r="511" spans="5:6" ht="15.75" customHeight="1" x14ac:dyDescent="0.25">
      <c r="E511" s="200"/>
      <c r="F511" s="200"/>
    </row>
    <row r="512" spans="5:6" ht="15.75" customHeight="1" x14ac:dyDescent="0.25">
      <c r="E512" s="200"/>
      <c r="F512" s="200"/>
    </row>
    <row r="513" spans="5:6" ht="15.75" customHeight="1" x14ac:dyDescent="0.25">
      <c r="E513" s="200"/>
      <c r="F513" s="200"/>
    </row>
    <row r="514" spans="5:6" ht="15.75" customHeight="1" x14ac:dyDescent="0.25">
      <c r="E514" s="200"/>
      <c r="F514" s="200"/>
    </row>
    <row r="515" spans="5:6" ht="15.75" customHeight="1" x14ac:dyDescent="0.25">
      <c r="E515" s="200"/>
      <c r="F515" s="200"/>
    </row>
    <row r="516" spans="5:6" ht="15.75" customHeight="1" x14ac:dyDescent="0.25">
      <c r="E516" s="200"/>
      <c r="F516" s="200"/>
    </row>
    <row r="517" spans="5:6" ht="15.75" customHeight="1" x14ac:dyDescent="0.25">
      <c r="E517" s="200"/>
      <c r="F517" s="200"/>
    </row>
    <row r="518" spans="5:6" ht="15.75" customHeight="1" x14ac:dyDescent="0.25">
      <c r="E518" s="200"/>
      <c r="F518" s="200"/>
    </row>
    <row r="519" spans="5:6" ht="15.75" customHeight="1" x14ac:dyDescent="0.25">
      <c r="E519" s="200"/>
      <c r="F519" s="200"/>
    </row>
    <row r="520" spans="5:6" ht="15.75" customHeight="1" x14ac:dyDescent="0.25">
      <c r="E520" s="200"/>
      <c r="F520" s="200"/>
    </row>
    <row r="521" spans="5:6" ht="15.75" customHeight="1" x14ac:dyDescent="0.25">
      <c r="E521" s="200"/>
      <c r="F521" s="200"/>
    </row>
    <row r="522" spans="5:6" ht="15.75" customHeight="1" x14ac:dyDescent="0.25">
      <c r="E522" s="200"/>
      <c r="F522" s="200"/>
    </row>
    <row r="523" spans="5:6" ht="15.75" customHeight="1" x14ac:dyDescent="0.25">
      <c r="E523" s="200"/>
      <c r="F523" s="200"/>
    </row>
    <row r="524" spans="5:6" ht="15.75" customHeight="1" x14ac:dyDescent="0.25">
      <c r="E524" s="200"/>
      <c r="F524" s="200"/>
    </row>
    <row r="525" spans="5:6" ht="15.75" customHeight="1" x14ac:dyDescent="0.25">
      <c r="E525" s="200"/>
      <c r="F525" s="200"/>
    </row>
    <row r="526" spans="5:6" ht="15.75" customHeight="1" x14ac:dyDescent="0.25">
      <c r="E526" s="200"/>
      <c r="F526" s="200"/>
    </row>
    <row r="527" spans="5:6" ht="15.75" customHeight="1" x14ac:dyDescent="0.25">
      <c r="E527" s="200"/>
      <c r="F527" s="200"/>
    </row>
    <row r="528" spans="5:6" ht="15.75" customHeight="1" x14ac:dyDescent="0.25">
      <c r="E528" s="200"/>
      <c r="F528" s="200"/>
    </row>
    <row r="529" spans="5:6" ht="15.75" customHeight="1" x14ac:dyDescent="0.25">
      <c r="E529" s="200"/>
      <c r="F529" s="200"/>
    </row>
    <row r="530" spans="5:6" ht="15.75" customHeight="1" x14ac:dyDescent="0.25">
      <c r="E530" s="200"/>
      <c r="F530" s="200"/>
    </row>
    <row r="531" spans="5:6" ht="15.75" customHeight="1" x14ac:dyDescent="0.25">
      <c r="E531" s="200"/>
      <c r="F531" s="200"/>
    </row>
    <row r="532" spans="5:6" ht="15.75" customHeight="1" x14ac:dyDescent="0.25">
      <c r="E532" s="200"/>
      <c r="F532" s="200"/>
    </row>
    <row r="533" spans="5:6" ht="15.75" customHeight="1" x14ac:dyDescent="0.25">
      <c r="E533" s="200"/>
      <c r="F533" s="200"/>
    </row>
    <row r="534" spans="5:6" ht="15.75" customHeight="1" x14ac:dyDescent="0.25">
      <c r="E534" s="200"/>
      <c r="F534" s="200"/>
    </row>
    <row r="535" spans="5:6" ht="15.75" customHeight="1" x14ac:dyDescent="0.25">
      <c r="E535" s="200"/>
      <c r="F535" s="200"/>
    </row>
    <row r="536" spans="5:6" ht="15.75" customHeight="1" x14ac:dyDescent="0.25">
      <c r="E536" s="200"/>
      <c r="F536" s="200"/>
    </row>
    <row r="537" spans="5:6" ht="15.75" customHeight="1" x14ac:dyDescent="0.25">
      <c r="E537" s="200"/>
      <c r="F537" s="200"/>
    </row>
    <row r="538" spans="5:6" ht="15.75" customHeight="1" x14ac:dyDescent="0.25">
      <c r="E538" s="200"/>
      <c r="F538" s="200"/>
    </row>
    <row r="539" spans="5:6" ht="15.75" customHeight="1" x14ac:dyDescent="0.25">
      <c r="E539" s="200"/>
      <c r="F539" s="200"/>
    </row>
    <row r="540" spans="5:6" ht="15.75" customHeight="1" x14ac:dyDescent="0.25">
      <c r="E540" s="200"/>
      <c r="F540" s="200"/>
    </row>
    <row r="541" spans="5:6" ht="15.75" customHeight="1" x14ac:dyDescent="0.25">
      <c r="E541" s="200"/>
      <c r="F541" s="200"/>
    </row>
    <row r="542" spans="5:6" ht="15.75" customHeight="1" x14ac:dyDescent="0.25">
      <c r="E542" s="200"/>
      <c r="F542" s="200"/>
    </row>
    <row r="543" spans="5:6" ht="15.75" customHeight="1" x14ac:dyDescent="0.25">
      <c r="E543" s="200"/>
      <c r="F543" s="200"/>
    </row>
    <row r="544" spans="5:6" ht="15.75" customHeight="1" x14ac:dyDescent="0.25">
      <c r="E544" s="200"/>
      <c r="F544" s="200"/>
    </row>
    <row r="545" spans="5:6" ht="15.75" customHeight="1" x14ac:dyDescent="0.25">
      <c r="E545" s="200"/>
      <c r="F545" s="200"/>
    </row>
    <row r="546" spans="5:6" ht="15.75" customHeight="1" x14ac:dyDescent="0.25">
      <c r="E546" s="200"/>
      <c r="F546" s="200"/>
    </row>
    <row r="547" spans="5:6" ht="15.75" customHeight="1" x14ac:dyDescent="0.25">
      <c r="E547" s="200"/>
      <c r="F547" s="200"/>
    </row>
    <row r="548" spans="5:6" ht="15.75" customHeight="1" x14ac:dyDescent="0.25">
      <c r="E548" s="200"/>
      <c r="F548" s="200"/>
    </row>
    <row r="549" spans="5:6" ht="15.75" customHeight="1" x14ac:dyDescent="0.25">
      <c r="E549" s="200"/>
      <c r="F549" s="200"/>
    </row>
    <row r="550" spans="5:6" ht="15.75" customHeight="1" x14ac:dyDescent="0.25">
      <c r="E550" s="200"/>
      <c r="F550" s="200"/>
    </row>
    <row r="551" spans="5:6" ht="15.75" customHeight="1" x14ac:dyDescent="0.25">
      <c r="E551" s="200"/>
      <c r="F551" s="200"/>
    </row>
    <row r="552" spans="5:6" ht="15.75" customHeight="1" x14ac:dyDescent="0.25">
      <c r="E552" s="200"/>
      <c r="F552" s="200"/>
    </row>
    <row r="553" spans="5:6" ht="15.75" customHeight="1" x14ac:dyDescent="0.25">
      <c r="E553" s="200"/>
      <c r="F553" s="200"/>
    </row>
    <row r="554" spans="5:6" ht="15.75" customHeight="1" x14ac:dyDescent="0.25">
      <c r="E554" s="200"/>
      <c r="F554" s="200"/>
    </row>
    <row r="555" spans="5:6" ht="15.75" customHeight="1" x14ac:dyDescent="0.25">
      <c r="E555" s="200"/>
      <c r="F555" s="200"/>
    </row>
    <row r="556" spans="5:6" ht="15.75" customHeight="1" x14ac:dyDescent="0.25">
      <c r="E556" s="200"/>
      <c r="F556" s="200"/>
    </row>
    <row r="557" spans="5:6" ht="15.75" customHeight="1" x14ac:dyDescent="0.25">
      <c r="E557" s="200"/>
      <c r="F557" s="200"/>
    </row>
    <row r="558" spans="5:6" ht="15.75" customHeight="1" x14ac:dyDescent="0.25">
      <c r="E558" s="200"/>
      <c r="F558" s="200"/>
    </row>
    <row r="559" spans="5:6" ht="15.75" customHeight="1" x14ac:dyDescent="0.25">
      <c r="E559" s="200"/>
      <c r="F559" s="200"/>
    </row>
    <row r="560" spans="5:6" ht="15.75" customHeight="1" x14ac:dyDescent="0.25">
      <c r="E560" s="200"/>
      <c r="F560" s="200"/>
    </row>
    <row r="561" spans="5:6" ht="15.75" customHeight="1" x14ac:dyDescent="0.25">
      <c r="E561" s="200"/>
      <c r="F561" s="200"/>
    </row>
    <row r="562" spans="5:6" ht="15.75" customHeight="1" x14ac:dyDescent="0.25">
      <c r="E562" s="200"/>
      <c r="F562" s="200"/>
    </row>
    <row r="563" spans="5:6" ht="15.75" customHeight="1" x14ac:dyDescent="0.25">
      <c r="E563" s="200"/>
      <c r="F563" s="200"/>
    </row>
    <row r="564" spans="5:6" ht="15.75" customHeight="1" x14ac:dyDescent="0.25">
      <c r="E564" s="200"/>
      <c r="F564" s="200"/>
    </row>
    <row r="565" spans="5:6" ht="15.75" customHeight="1" x14ac:dyDescent="0.25">
      <c r="E565" s="200"/>
      <c r="F565" s="200"/>
    </row>
    <row r="566" spans="5:6" ht="15.75" customHeight="1" x14ac:dyDescent="0.25">
      <c r="E566" s="200"/>
      <c r="F566" s="200"/>
    </row>
    <row r="567" spans="5:6" ht="15.75" customHeight="1" x14ac:dyDescent="0.25">
      <c r="E567" s="200"/>
      <c r="F567" s="200"/>
    </row>
    <row r="568" spans="5:6" ht="15.75" customHeight="1" x14ac:dyDescent="0.25">
      <c r="E568" s="200"/>
      <c r="F568" s="200"/>
    </row>
    <row r="569" spans="5:6" ht="15.75" customHeight="1" x14ac:dyDescent="0.25">
      <c r="E569" s="200"/>
      <c r="F569" s="200"/>
    </row>
    <row r="570" spans="5:6" ht="15.75" customHeight="1" x14ac:dyDescent="0.25">
      <c r="E570" s="200"/>
      <c r="F570" s="200"/>
    </row>
    <row r="571" spans="5:6" ht="15.75" customHeight="1" x14ac:dyDescent="0.25">
      <c r="E571" s="200"/>
      <c r="F571" s="200"/>
    </row>
    <row r="572" spans="5:6" ht="15.75" customHeight="1" x14ac:dyDescent="0.25">
      <c r="E572" s="200"/>
      <c r="F572" s="200"/>
    </row>
    <row r="573" spans="5:6" ht="15.75" customHeight="1" x14ac:dyDescent="0.25">
      <c r="E573" s="200"/>
      <c r="F573" s="200"/>
    </row>
    <row r="574" spans="5:6" ht="15.75" customHeight="1" x14ac:dyDescent="0.25">
      <c r="E574" s="200"/>
      <c r="F574" s="200"/>
    </row>
    <row r="575" spans="5:6" ht="15.75" customHeight="1" x14ac:dyDescent="0.25">
      <c r="E575" s="200"/>
      <c r="F575" s="200"/>
    </row>
    <row r="576" spans="5:6" ht="15.75" customHeight="1" x14ac:dyDescent="0.25">
      <c r="E576" s="200"/>
      <c r="F576" s="200"/>
    </row>
    <row r="577" spans="5:6" ht="15.75" customHeight="1" x14ac:dyDescent="0.25">
      <c r="E577" s="200"/>
      <c r="F577" s="200"/>
    </row>
    <row r="578" spans="5:6" ht="15.75" customHeight="1" x14ac:dyDescent="0.25">
      <c r="E578" s="200"/>
      <c r="F578" s="200"/>
    </row>
    <row r="579" spans="5:6" ht="15.75" customHeight="1" x14ac:dyDescent="0.25">
      <c r="E579" s="200"/>
      <c r="F579" s="200"/>
    </row>
    <row r="580" spans="5:6" ht="15.75" customHeight="1" x14ac:dyDescent="0.25">
      <c r="E580" s="200"/>
      <c r="F580" s="200"/>
    </row>
    <row r="581" spans="5:6" ht="15.75" customHeight="1" x14ac:dyDescent="0.25">
      <c r="E581" s="200"/>
      <c r="F581" s="200"/>
    </row>
    <row r="582" spans="5:6" ht="15.75" customHeight="1" x14ac:dyDescent="0.25">
      <c r="E582" s="200"/>
      <c r="F582" s="200"/>
    </row>
    <row r="583" spans="5:6" ht="15.75" customHeight="1" x14ac:dyDescent="0.25">
      <c r="E583" s="200"/>
      <c r="F583" s="200"/>
    </row>
    <row r="584" spans="5:6" ht="15.75" customHeight="1" x14ac:dyDescent="0.25">
      <c r="E584" s="200"/>
      <c r="F584" s="200"/>
    </row>
    <row r="585" spans="5:6" ht="15.75" customHeight="1" x14ac:dyDescent="0.25">
      <c r="E585" s="200"/>
      <c r="F585" s="200"/>
    </row>
    <row r="586" spans="5:6" ht="15.75" customHeight="1" x14ac:dyDescent="0.25">
      <c r="E586" s="200"/>
      <c r="F586" s="200"/>
    </row>
    <row r="587" spans="5:6" ht="15.75" customHeight="1" x14ac:dyDescent="0.25">
      <c r="E587" s="200"/>
      <c r="F587" s="200"/>
    </row>
    <row r="588" spans="5:6" ht="15.75" customHeight="1" x14ac:dyDescent="0.25">
      <c r="E588" s="200"/>
      <c r="F588" s="200"/>
    </row>
    <row r="589" spans="5:6" ht="15.75" customHeight="1" x14ac:dyDescent="0.25">
      <c r="E589" s="200"/>
      <c r="F589" s="200"/>
    </row>
    <row r="590" spans="5:6" ht="15.75" customHeight="1" x14ac:dyDescent="0.25">
      <c r="E590" s="200"/>
      <c r="F590" s="200"/>
    </row>
    <row r="591" spans="5:6" ht="15.75" customHeight="1" x14ac:dyDescent="0.25">
      <c r="E591" s="200"/>
      <c r="F591" s="200"/>
    </row>
    <row r="592" spans="5:6" ht="15.75" customHeight="1" x14ac:dyDescent="0.25">
      <c r="E592" s="200"/>
      <c r="F592" s="200"/>
    </row>
    <row r="593" spans="5:6" ht="15.75" customHeight="1" x14ac:dyDescent="0.25">
      <c r="E593" s="200"/>
      <c r="F593" s="200"/>
    </row>
    <row r="594" spans="5:6" ht="15.75" customHeight="1" x14ac:dyDescent="0.25">
      <c r="E594" s="200"/>
      <c r="F594" s="200"/>
    </row>
    <row r="595" spans="5:6" ht="15.75" customHeight="1" x14ac:dyDescent="0.25">
      <c r="E595" s="200"/>
      <c r="F595" s="200"/>
    </row>
    <row r="596" spans="5:6" ht="15.75" customHeight="1" x14ac:dyDescent="0.25">
      <c r="E596" s="200"/>
      <c r="F596" s="200"/>
    </row>
    <row r="597" spans="5:6" ht="15.75" customHeight="1" x14ac:dyDescent="0.25">
      <c r="E597" s="200"/>
      <c r="F597" s="200"/>
    </row>
    <row r="598" spans="5:6" ht="15.75" customHeight="1" x14ac:dyDescent="0.25">
      <c r="E598" s="200"/>
      <c r="F598" s="200"/>
    </row>
    <row r="599" spans="5:6" ht="15.75" customHeight="1" x14ac:dyDescent="0.25">
      <c r="E599" s="200"/>
      <c r="F599" s="200"/>
    </row>
    <row r="600" spans="5:6" ht="15.75" customHeight="1" x14ac:dyDescent="0.25">
      <c r="E600" s="200"/>
      <c r="F600" s="200"/>
    </row>
    <row r="601" spans="5:6" ht="15.75" customHeight="1" x14ac:dyDescent="0.25">
      <c r="E601" s="200"/>
      <c r="F601" s="200"/>
    </row>
    <row r="602" spans="5:6" ht="15.75" customHeight="1" x14ac:dyDescent="0.25">
      <c r="E602" s="200"/>
      <c r="F602" s="200"/>
    </row>
    <row r="603" spans="5:6" ht="15.75" customHeight="1" x14ac:dyDescent="0.25">
      <c r="E603" s="200"/>
      <c r="F603" s="200"/>
    </row>
    <row r="604" spans="5:6" ht="15.75" customHeight="1" x14ac:dyDescent="0.25">
      <c r="E604" s="200"/>
      <c r="F604" s="200"/>
    </row>
    <row r="605" spans="5:6" ht="15.75" customHeight="1" x14ac:dyDescent="0.25">
      <c r="E605" s="200"/>
      <c r="F605" s="200"/>
    </row>
    <row r="606" spans="5:6" ht="15.75" customHeight="1" x14ac:dyDescent="0.25">
      <c r="E606" s="200"/>
      <c r="F606" s="200"/>
    </row>
    <row r="607" spans="5:6" ht="15.75" customHeight="1" x14ac:dyDescent="0.25">
      <c r="E607" s="200"/>
      <c r="F607" s="200"/>
    </row>
    <row r="608" spans="5:6" ht="15.75" customHeight="1" x14ac:dyDescent="0.25">
      <c r="E608" s="200"/>
      <c r="F608" s="200"/>
    </row>
    <row r="609" spans="5:6" ht="15.75" customHeight="1" x14ac:dyDescent="0.25">
      <c r="E609" s="200"/>
      <c r="F609" s="200"/>
    </row>
    <row r="610" spans="5:6" ht="15.75" customHeight="1" x14ac:dyDescent="0.25">
      <c r="E610" s="200"/>
      <c r="F610" s="200"/>
    </row>
    <row r="611" spans="5:6" ht="15.75" customHeight="1" x14ac:dyDescent="0.25">
      <c r="E611" s="200"/>
      <c r="F611" s="200"/>
    </row>
    <row r="612" spans="5:6" ht="15.75" customHeight="1" x14ac:dyDescent="0.25">
      <c r="E612" s="200"/>
      <c r="F612" s="200"/>
    </row>
    <row r="613" spans="5:6" ht="15.75" customHeight="1" x14ac:dyDescent="0.25">
      <c r="E613" s="200"/>
      <c r="F613" s="200"/>
    </row>
    <row r="614" spans="5:6" ht="15.75" customHeight="1" x14ac:dyDescent="0.25">
      <c r="E614" s="200"/>
      <c r="F614" s="200"/>
    </row>
    <row r="615" spans="5:6" ht="15.75" customHeight="1" x14ac:dyDescent="0.25">
      <c r="E615" s="200"/>
      <c r="F615" s="200"/>
    </row>
    <row r="616" spans="5:6" ht="15.75" customHeight="1" x14ac:dyDescent="0.25">
      <c r="E616" s="200"/>
      <c r="F616" s="200"/>
    </row>
    <row r="617" spans="5:6" ht="15.75" customHeight="1" x14ac:dyDescent="0.25">
      <c r="E617" s="200"/>
      <c r="F617" s="200"/>
    </row>
    <row r="618" spans="5:6" ht="15.75" customHeight="1" x14ac:dyDescent="0.25">
      <c r="E618" s="200"/>
      <c r="F618" s="200"/>
    </row>
    <row r="619" spans="5:6" ht="15.75" customHeight="1" x14ac:dyDescent="0.25">
      <c r="E619" s="200"/>
      <c r="F619" s="200"/>
    </row>
    <row r="620" spans="5:6" ht="15.75" customHeight="1" x14ac:dyDescent="0.25">
      <c r="E620" s="200"/>
      <c r="F620" s="200"/>
    </row>
    <row r="621" spans="5:6" ht="15.75" customHeight="1" x14ac:dyDescent="0.25">
      <c r="E621" s="200"/>
      <c r="F621" s="200"/>
    </row>
    <row r="622" spans="5:6" ht="15.75" customHeight="1" x14ac:dyDescent="0.25">
      <c r="E622" s="200"/>
      <c r="F622" s="200"/>
    </row>
    <row r="623" spans="5:6" ht="15.75" customHeight="1" x14ac:dyDescent="0.25">
      <c r="E623" s="200"/>
      <c r="F623" s="200"/>
    </row>
    <row r="624" spans="5:6" ht="15.75" customHeight="1" x14ac:dyDescent="0.25">
      <c r="E624" s="200"/>
      <c r="F624" s="200"/>
    </row>
    <row r="625" spans="5:6" ht="15.75" customHeight="1" x14ac:dyDescent="0.25">
      <c r="E625" s="200"/>
      <c r="F625" s="200"/>
    </row>
    <row r="626" spans="5:6" ht="15.75" customHeight="1" x14ac:dyDescent="0.25">
      <c r="E626" s="200"/>
      <c r="F626" s="200"/>
    </row>
    <row r="627" spans="5:6" ht="15.75" customHeight="1" x14ac:dyDescent="0.25">
      <c r="E627" s="200"/>
      <c r="F627" s="200"/>
    </row>
    <row r="628" spans="5:6" ht="15.75" customHeight="1" x14ac:dyDescent="0.25">
      <c r="E628" s="200"/>
      <c r="F628" s="200"/>
    </row>
    <row r="629" spans="5:6" ht="15.75" customHeight="1" x14ac:dyDescent="0.25">
      <c r="E629" s="200"/>
      <c r="F629" s="200"/>
    </row>
    <row r="630" spans="5:6" ht="15.75" customHeight="1" x14ac:dyDescent="0.25">
      <c r="E630" s="200"/>
      <c r="F630" s="200"/>
    </row>
    <row r="631" spans="5:6" ht="15.75" customHeight="1" x14ac:dyDescent="0.25">
      <c r="E631" s="200"/>
      <c r="F631" s="200"/>
    </row>
    <row r="632" spans="5:6" ht="15.75" customHeight="1" x14ac:dyDescent="0.25">
      <c r="E632" s="200"/>
      <c r="F632" s="200"/>
    </row>
    <row r="633" spans="5:6" ht="15.75" customHeight="1" x14ac:dyDescent="0.25">
      <c r="E633" s="200"/>
      <c r="F633" s="200"/>
    </row>
    <row r="634" spans="5:6" ht="15.75" customHeight="1" x14ac:dyDescent="0.25">
      <c r="E634" s="200"/>
      <c r="F634" s="200"/>
    </row>
    <row r="635" spans="5:6" ht="15.75" customHeight="1" x14ac:dyDescent="0.25">
      <c r="E635" s="200"/>
      <c r="F635" s="200"/>
    </row>
    <row r="636" spans="5:6" ht="15.75" customHeight="1" x14ac:dyDescent="0.25">
      <c r="E636" s="200"/>
      <c r="F636" s="200"/>
    </row>
    <row r="637" spans="5:6" ht="15.75" customHeight="1" x14ac:dyDescent="0.25">
      <c r="E637" s="200"/>
      <c r="F637" s="200"/>
    </row>
    <row r="638" spans="5:6" ht="15.75" customHeight="1" x14ac:dyDescent="0.25">
      <c r="E638" s="200"/>
      <c r="F638" s="200"/>
    </row>
    <row r="639" spans="5:6" ht="15.75" customHeight="1" x14ac:dyDescent="0.25">
      <c r="E639" s="200"/>
      <c r="F639" s="200"/>
    </row>
    <row r="640" spans="5:6" ht="15.75" customHeight="1" x14ac:dyDescent="0.25">
      <c r="E640" s="200"/>
      <c r="F640" s="200"/>
    </row>
    <row r="641" spans="5:6" ht="15.75" customHeight="1" x14ac:dyDescent="0.25">
      <c r="E641" s="200"/>
      <c r="F641" s="200"/>
    </row>
    <row r="642" spans="5:6" ht="15.75" customHeight="1" x14ac:dyDescent="0.25">
      <c r="E642" s="200"/>
      <c r="F642" s="200"/>
    </row>
    <row r="643" spans="5:6" ht="15.75" customHeight="1" x14ac:dyDescent="0.25">
      <c r="E643" s="200"/>
      <c r="F643" s="200"/>
    </row>
    <row r="644" spans="5:6" ht="15.75" customHeight="1" x14ac:dyDescent="0.25">
      <c r="E644" s="200"/>
      <c r="F644" s="200"/>
    </row>
    <row r="645" spans="5:6" ht="15.75" customHeight="1" x14ac:dyDescent="0.25">
      <c r="E645" s="200"/>
      <c r="F645" s="200"/>
    </row>
    <row r="646" spans="5:6" ht="15.75" customHeight="1" x14ac:dyDescent="0.25">
      <c r="E646" s="200"/>
      <c r="F646" s="200"/>
    </row>
    <row r="647" spans="5:6" ht="15.75" customHeight="1" x14ac:dyDescent="0.25">
      <c r="E647" s="200"/>
      <c r="F647" s="200"/>
    </row>
    <row r="648" spans="5:6" ht="15.75" customHeight="1" x14ac:dyDescent="0.25">
      <c r="E648" s="200"/>
      <c r="F648" s="200"/>
    </row>
    <row r="649" spans="5:6" ht="15.75" customHeight="1" x14ac:dyDescent="0.25">
      <c r="E649" s="200"/>
      <c r="F649" s="200"/>
    </row>
    <row r="650" spans="5:6" ht="15.75" customHeight="1" x14ac:dyDescent="0.25">
      <c r="E650" s="200"/>
      <c r="F650" s="200"/>
    </row>
    <row r="651" spans="5:6" ht="15.75" customHeight="1" x14ac:dyDescent="0.25">
      <c r="E651" s="200"/>
      <c r="F651" s="200"/>
    </row>
    <row r="652" spans="5:6" ht="15.75" customHeight="1" x14ac:dyDescent="0.25">
      <c r="E652" s="200"/>
      <c r="F652" s="200"/>
    </row>
    <row r="653" spans="5:6" ht="15.75" customHeight="1" x14ac:dyDescent="0.25">
      <c r="E653" s="200"/>
      <c r="F653" s="200"/>
    </row>
    <row r="654" spans="5:6" ht="15.75" customHeight="1" x14ac:dyDescent="0.25">
      <c r="E654" s="200"/>
      <c r="F654" s="200"/>
    </row>
    <row r="655" spans="5:6" ht="15.75" customHeight="1" x14ac:dyDescent="0.25">
      <c r="E655" s="200"/>
      <c r="F655" s="200"/>
    </row>
    <row r="656" spans="5:6" ht="15.75" customHeight="1" x14ac:dyDescent="0.25">
      <c r="E656" s="200"/>
      <c r="F656" s="200"/>
    </row>
    <row r="657" spans="5:6" ht="15.75" customHeight="1" x14ac:dyDescent="0.25">
      <c r="E657" s="200"/>
      <c r="F657" s="200"/>
    </row>
    <row r="658" spans="5:6" ht="15.75" customHeight="1" x14ac:dyDescent="0.25">
      <c r="E658" s="200"/>
      <c r="F658" s="200"/>
    </row>
    <row r="659" spans="5:6" ht="15.75" customHeight="1" x14ac:dyDescent="0.25">
      <c r="E659" s="200"/>
      <c r="F659" s="200"/>
    </row>
    <row r="660" spans="5:6" ht="15.75" customHeight="1" x14ac:dyDescent="0.25">
      <c r="E660" s="200"/>
      <c r="F660" s="200"/>
    </row>
    <row r="661" spans="5:6" ht="15.75" customHeight="1" x14ac:dyDescent="0.25">
      <c r="E661" s="200"/>
      <c r="F661" s="200"/>
    </row>
    <row r="662" spans="5:6" ht="15.75" customHeight="1" x14ac:dyDescent="0.25">
      <c r="E662" s="200"/>
      <c r="F662" s="200"/>
    </row>
    <row r="663" spans="5:6" ht="15.75" customHeight="1" x14ac:dyDescent="0.25">
      <c r="E663" s="200"/>
      <c r="F663" s="200"/>
    </row>
    <row r="664" spans="5:6" ht="15.75" customHeight="1" x14ac:dyDescent="0.25">
      <c r="E664" s="200"/>
      <c r="F664" s="200"/>
    </row>
    <row r="665" spans="5:6" ht="15.75" customHeight="1" x14ac:dyDescent="0.25">
      <c r="E665" s="200"/>
      <c r="F665" s="200"/>
    </row>
    <row r="666" spans="5:6" ht="15.75" customHeight="1" x14ac:dyDescent="0.25">
      <c r="E666" s="200"/>
      <c r="F666" s="200"/>
    </row>
    <row r="667" spans="5:6" ht="15.75" customHeight="1" x14ac:dyDescent="0.25">
      <c r="E667" s="200"/>
      <c r="F667" s="200"/>
    </row>
    <row r="668" spans="5:6" ht="15.75" customHeight="1" x14ac:dyDescent="0.25">
      <c r="E668" s="200"/>
      <c r="F668" s="200"/>
    </row>
    <row r="669" spans="5:6" ht="15.75" customHeight="1" x14ac:dyDescent="0.25">
      <c r="E669" s="200"/>
      <c r="F669" s="200"/>
    </row>
    <row r="670" spans="5:6" ht="15.75" customHeight="1" x14ac:dyDescent="0.25">
      <c r="E670" s="200"/>
      <c r="F670" s="200"/>
    </row>
    <row r="671" spans="5:6" ht="15.75" customHeight="1" x14ac:dyDescent="0.25">
      <c r="E671" s="200"/>
      <c r="F671" s="200"/>
    </row>
    <row r="672" spans="5:6" ht="15.75" customHeight="1" x14ac:dyDescent="0.25">
      <c r="E672" s="200"/>
      <c r="F672" s="200"/>
    </row>
    <row r="673" spans="5:6" ht="15.75" customHeight="1" x14ac:dyDescent="0.25">
      <c r="E673" s="200"/>
      <c r="F673" s="200"/>
    </row>
    <row r="674" spans="5:6" ht="15.75" customHeight="1" x14ac:dyDescent="0.25">
      <c r="E674" s="200"/>
      <c r="F674" s="200"/>
    </row>
    <row r="675" spans="5:6" ht="15.75" customHeight="1" x14ac:dyDescent="0.25">
      <c r="E675" s="200"/>
      <c r="F675" s="200"/>
    </row>
    <row r="676" spans="5:6" ht="15.75" customHeight="1" x14ac:dyDescent="0.25">
      <c r="E676" s="200"/>
      <c r="F676" s="200"/>
    </row>
    <row r="677" spans="5:6" ht="15.75" customHeight="1" x14ac:dyDescent="0.25">
      <c r="E677" s="200"/>
      <c r="F677" s="200"/>
    </row>
    <row r="678" spans="5:6" ht="15.75" customHeight="1" x14ac:dyDescent="0.25">
      <c r="E678" s="200"/>
      <c r="F678" s="200"/>
    </row>
    <row r="679" spans="5:6" ht="15.75" customHeight="1" x14ac:dyDescent="0.25">
      <c r="E679" s="200"/>
      <c r="F679" s="200"/>
    </row>
    <row r="680" spans="5:6" ht="15.75" customHeight="1" x14ac:dyDescent="0.25">
      <c r="E680" s="200"/>
      <c r="F680" s="200"/>
    </row>
    <row r="681" spans="5:6" ht="15.75" customHeight="1" x14ac:dyDescent="0.25">
      <c r="E681" s="200"/>
      <c r="F681" s="200"/>
    </row>
    <row r="682" spans="5:6" ht="15.75" customHeight="1" x14ac:dyDescent="0.25">
      <c r="E682" s="200"/>
      <c r="F682" s="200"/>
    </row>
    <row r="683" spans="5:6" ht="15.75" customHeight="1" x14ac:dyDescent="0.25">
      <c r="E683" s="200"/>
      <c r="F683" s="200"/>
    </row>
    <row r="684" spans="5:6" ht="15.75" customHeight="1" x14ac:dyDescent="0.25">
      <c r="E684" s="200"/>
      <c r="F684" s="200"/>
    </row>
    <row r="685" spans="5:6" ht="15.75" customHeight="1" x14ac:dyDescent="0.25">
      <c r="E685" s="200"/>
      <c r="F685" s="200"/>
    </row>
    <row r="686" spans="5:6" ht="15.75" customHeight="1" x14ac:dyDescent="0.25">
      <c r="E686" s="200"/>
      <c r="F686" s="200"/>
    </row>
    <row r="687" spans="5:6" ht="15.75" customHeight="1" x14ac:dyDescent="0.25">
      <c r="E687" s="200"/>
      <c r="F687" s="200"/>
    </row>
    <row r="688" spans="5:6" ht="15.75" customHeight="1" x14ac:dyDescent="0.25">
      <c r="E688" s="200"/>
      <c r="F688" s="200"/>
    </row>
    <row r="689" spans="5:6" ht="15.75" customHeight="1" x14ac:dyDescent="0.25">
      <c r="E689" s="200"/>
      <c r="F689" s="200"/>
    </row>
    <row r="690" spans="5:6" ht="15.75" customHeight="1" x14ac:dyDescent="0.25">
      <c r="E690" s="200"/>
      <c r="F690" s="200"/>
    </row>
    <row r="691" spans="5:6" ht="15.75" customHeight="1" x14ac:dyDescent="0.25">
      <c r="E691" s="200"/>
      <c r="F691" s="200"/>
    </row>
    <row r="692" spans="5:6" ht="15.75" customHeight="1" x14ac:dyDescent="0.25">
      <c r="E692" s="200"/>
      <c r="F692" s="200"/>
    </row>
    <row r="693" spans="5:6" ht="15.75" customHeight="1" x14ac:dyDescent="0.25">
      <c r="E693" s="200"/>
      <c r="F693" s="200"/>
    </row>
    <row r="694" spans="5:6" ht="15.75" customHeight="1" x14ac:dyDescent="0.25">
      <c r="E694" s="200"/>
      <c r="F694" s="200"/>
    </row>
    <row r="695" spans="5:6" ht="15.75" customHeight="1" x14ac:dyDescent="0.25">
      <c r="E695" s="200"/>
      <c r="F695" s="200"/>
    </row>
    <row r="696" spans="5:6" ht="15.75" customHeight="1" x14ac:dyDescent="0.25">
      <c r="E696" s="200"/>
      <c r="F696" s="200"/>
    </row>
    <row r="697" spans="5:6" ht="15.75" customHeight="1" x14ac:dyDescent="0.25">
      <c r="E697" s="200"/>
      <c r="F697" s="200"/>
    </row>
    <row r="698" spans="5:6" ht="15.75" customHeight="1" x14ac:dyDescent="0.25">
      <c r="E698" s="200"/>
      <c r="F698" s="200"/>
    </row>
    <row r="699" spans="5:6" ht="15.75" customHeight="1" x14ac:dyDescent="0.25">
      <c r="E699" s="200"/>
      <c r="F699" s="200"/>
    </row>
    <row r="700" spans="5:6" ht="15.75" customHeight="1" x14ac:dyDescent="0.25">
      <c r="E700" s="200"/>
      <c r="F700" s="200"/>
    </row>
    <row r="701" spans="5:6" ht="15.75" customHeight="1" x14ac:dyDescent="0.25">
      <c r="E701" s="200"/>
      <c r="F701" s="200"/>
    </row>
    <row r="702" spans="5:6" ht="15.75" customHeight="1" x14ac:dyDescent="0.25">
      <c r="E702" s="200"/>
      <c r="F702" s="200"/>
    </row>
    <row r="703" spans="5:6" ht="15.75" customHeight="1" x14ac:dyDescent="0.25">
      <c r="E703" s="200"/>
      <c r="F703" s="200"/>
    </row>
    <row r="704" spans="5:6" ht="15.75" customHeight="1" x14ac:dyDescent="0.25">
      <c r="E704" s="200"/>
      <c r="F704" s="200"/>
    </row>
    <row r="705" spans="5:6" ht="15.75" customHeight="1" x14ac:dyDescent="0.25">
      <c r="E705" s="200"/>
      <c r="F705" s="200"/>
    </row>
    <row r="706" spans="5:6" ht="15.75" customHeight="1" x14ac:dyDescent="0.25">
      <c r="E706" s="200"/>
      <c r="F706" s="200"/>
    </row>
    <row r="707" spans="5:6" ht="15.75" customHeight="1" x14ac:dyDescent="0.25">
      <c r="E707" s="200"/>
      <c r="F707" s="200"/>
    </row>
    <row r="708" spans="5:6" ht="15.75" customHeight="1" x14ac:dyDescent="0.25">
      <c r="E708" s="200"/>
      <c r="F708" s="200"/>
    </row>
    <row r="709" spans="5:6" ht="15.75" customHeight="1" x14ac:dyDescent="0.25">
      <c r="E709" s="200"/>
      <c r="F709" s="200"/>
    </row>
    <row r="710" spans="5:6" ht="15.75" customHeight="1" x14ac:dyDescent="0.25">
      <c r="E710" s="200"/>
      <c r="F710" s="200"/>
    </row>
    <row r="711" spans="5:6" ht="15.75" customHeight="1" x14ac:dyDescent="0.25">
      <c r="E711" s="200"/>
      <c r="F711" s="200"/>
    </row>
    <row r="712" spans="5:6" ht="15.75" customHeight="1" x14ac:dyDescent="0.25">
      <c r="E712" s="200"/>
      <c r="F712" s="200"/>
    </row>
    <row r="713" spans="5:6" ht="15.75" customHeight="1" x14ac:dyDescent="0.25">
      <c r="E713" s="200"/>
      <c r="F713" s="200"/>
    </row>
    <row r="714" spans="5:6" ht="15.75" customHeight="1" x14ac:dyDescent="0.25">
      <c r="E714" s="200"/>
      <c r="F714" s="200"/>
    </row>
    <row r="715" spans="5:6" ht="15.75" customHeight="1" x14ac:dyDescent="0.25">
      <c r="E715" s="200"/>
      <c r="F715" s="200"/>
    </row>
    <row r="716" spans="5:6" ht="15.75" customHeight="1" x14ac:dyDescent="0.25">
      <c r="E716" s="200"/>
      <c r="F716" s="200"/>
    </row>
    <row r="717" spans="5:6" ht="15.75" customHeight="1" x14ac:dyDescent="0.25">
      <c r="E717" s="200"/>
      <c r="F717" s="200"/>
    </row>
    <row r="718" spans="5:6" ht="15.75" customHeight="1" x14ac:dyDescent="0.25">
      <c r="E718" s="200"/>
      <c r="F718" s="200"/>
    </row>
    <row r="719" spans="5:6" ht="15.75" customHeight="1" x14ac:dyDescent="0.25">
      <c r="E719" s="200"/>
      <c r="F719" s="200"/>
    </row>
    <row r="720" spans="5:6" ht="15.75" customHeight="1" x14ac:dyDescent="0.25">
      <c r="E720" s="200"/>
      <c r="F720" s="200"/>
    </row>
    <row r="721" spans="5:6" ht="15.75" customHeight="1" x14ac:dyDescent="0.25">
      <c r="E721" s="200"/>
      <c r="F721" s="200"/>
    </row>
    <row r="722" spans="5:6" ht="15.75" customHeight="1" x14ac:dyDescent="0.25">
      <c r="E722" s="200"/>
      <c r="F722" s="200"/>
    </row>
    <row r="723" spans="5:6" ht="15.75" customHeight="1" x14ac:dyDescent="0.25">
      <c r="E723" s="200"/>
      <c r="F723" s="200"/>
    </row>
    <row r="724" spans="5:6" ht="15.75" customHeight="1" x14ac:dyDescent="0.25">
      <c r="E724" s="200"/>
      <c r="F724" s="200"/>
    </row>
    <row r="725" spans="5:6" ht="15.75" customHeight="1" x14ac:dyDescent="0.25">
      <c r="E725" s="200"/>
      <c r="F725" s="200"/>
    </row>
    <row r="726" spans="5:6" ht="15.75" customHeight="1" x14ac:dyDescent="0.25">
      <c r="E726" s="200"/>
      <c r="F726" s="200"/>
    </row>
    <row r="727" spans="5:6" ht="15.75" customHeight="1" x14ac:dyDescent="0.25">
      <c r="E727" s="200"/>
      <c r="F727" s="200"/>
    </row>
    <row r="728" spans="5:6" ht="15.75" customHeight="1" x14ac:dyDescent="0.25">
      <c r="E728" s="200"/>
      <c r="F728" s="200"/>
    </row>
    <row r="729" spans="5:6" ht="15.75" customHeight="1" x14ac:dyDescent="0.25">
      <c r="E729" s="200"/>
      <c r="F729" s="200"/>
    </row>
    <row r="730" spans="5:6" ht="15.75" customHeight="1" x14ac:dyDescent="0.25">
      <c r="E730" s="200"/>
      <c r="F730" s="200"/>
    </row>
    <row r="731" spans="5:6" ht="15.75" customHeight="1" x14ac:dyDescent="0.25">
      <c r="E731" s="200"/>
      <c r="F731" s="200"/>
    </row>
    <row r="732" spans="5:6" ht="15.75" customHeight="1" x14ac:dyDescent="0.25">
      <c r="E732" s="200"/>
      <c r="F732" s="200"/>
    </row>
    <row r="733" spans="5:6" ht="15.75" customHeight="1" x14ac:dyDescent="0.25">
      <c r="E733" s="200"/>
      <c r="F733" s="200"/>
    </row>
    <row r="734" spans="5:6" ht="15.75" customHeight="1" x14ac:dyDescent="0.25">
      <c r="E734" s="200"/>
      <c r="F734" s="200"/>
    </row>
    <row r="735" spans="5:6" ht="15.75" customHeight="1" x14ac:dyDescent="0.25">
      <c r="E735" s="200"/>
      <c r="F735" s="200"/>
    </row>
    <row r="736" spans="5:6" ht="15.75" customHeight="1" x14ac:dyDescent="0.25">
      <c r="E736" s="200"/>
      <c r="F736" s="200"/>
    </row>
    <row r="737" spans="5:6" ht="15.75" customHeight="1" x14ac:dyDescent="0.25">
      <c r="E737" s="200"/>
      <c r="F737" s="200"/>
    </row>
    <row r="738" spans="5:6" ht="15.75" customHeight="1" x14ac:dyDescent="0.25">
      <c r="E738" s="200"/>
      <c r="F738" s="200"/>
    </row>
    <row r="739" spans="5:6" ht="15.75" customHeight="1" x14ac:dyDescent="0.25">
      <c r="E739" s="200"/>
      <c r="F739" s="200"/>
    </row>
    <row r="740" spans="5:6" ht="15.75" customHeight="1" x14ac:dyDescent="0.25">
      <c r="E740" s="200"/>
      <c r="F740" s="200"/>
    </row>
    <row r="741" spans="5:6" ht="15.75" customHeight="1" x14ac:dyDescent="0.25">
      <c r="E741" s="200"/>
      <c r="F741" s="200"/>
    </row>
    <row r="742" spans="5:6" ht="15.75" customHeight="1" x14ac:dyDescent="0.25">
      <c r="E742" s="200"/>
      <c r="F742" s="200"/>
    </row>
    <row r="743" spans="5:6" ht="15.75" customHeight="1" x14ac:dyDescent="0.25">
      <c r="E743" s="200"/>
      <c r="F743" s="200"/>
    </row>
    <row r="744" spans="5:6" ht="15.75" customHeight="1" x14ac:dyDescent="0.25">
      <c r="E744" s="200"/>
      <c r="F744" s="200"/>
    </row>
    <row r="745" spans="5:6" ht="15.75" customHeight="1" x14ac:dyDescent="0.25">
      <c r="E745" s="200"/>
      <c r="F745" s="200"/>
    </row>
    <row r="746" spans="5:6" ht="15.75" customHeight="1" x14ac:dyDescent="0.25">
      <c r="E746" s="200"/>
      <c r="F746" s="200"/>
    </row>
    <row r="747" spans="5:6" ht="15.75" customHeight="1" x14ac:dyDescent="0.25">
      <c r="E747" s="200"/>
      <c r="F747" s="200"/>
    </row>
    <row r="748" spans="5:6" ht="15.75" customHeight="1" x14ac:dyDescent="0.25">
      <c r="E748" s="200"/>
      <c r="F748" s="200"/>
    </row>
    <row r="749" spans="5:6" ht="15.75" customHeight="1" x14ac:dyDescent="0.25">
      <c r="E749" s="200"/>
      <c r="F749" s="200"/>
    </row>
    <row r="750" spans="5:6" ht="15.75" customHeight="1" x14ac:dyDescent="0.25">
      <c r="E750" s="200"/>
      <c r="F750" s="200"/>
    </row>
    <row r="751" spans="5:6" ht="15.75" customHeight="1" x14ac:dyDescent="0.25">
      <c r="E751" s="200"/>
      <c r="F751" s="200"/>
    </row>
    <row r="752" spans="5:6" ht="15.75" customHeight="1" x14ac:dyDescent="0.25">
      <c r="E752" s="200"/>
      <c r="F752" s="200"/>
    </row>
    <row r="753" spans="5:6" ht="15.75" customHeight="1" x14ac:dyDescent="0.25">
      <c r="E753" s="200"/>
      <c r="F753" s="200"/>
    </row>
    <row r="754" spans="5:6" ht="15.75" customHeight="1" x14ac:dyDescent="0.25">
      <c r="E754" s="200"/>
      <c r="F754" s="200"/>
    </row>
    <row r="755" spans="5:6" ht="15.75" customHeight="1" x14ac:dyDescent="0.25">
      <c r="E755" s="200"/>
      <c r="F755" s="200"/>
    </row>
    <row r="756" spans="5:6" ht="15.75" customHeight="1" x14ac:dyDescent="0.25">
      <c r="E756" s="200"/>
      <c r="F756" s="200"/>
    </row>
    <row r="757" spans="5:6" ht="15.75" customHeight="1" x14ac:dyDescent="0.25">
      <c r="E757" s="200"/>
      <c r="F757" s="200"/>
    </row>
    <row r="758" spans="5:6" ht="15.75" customHeight="1" x14ac:dyDescent="0.25">
      <c r="E758" s="200"/>
      <c r="F758" s="200"/>
    </row>
    <row r="759" spans="5:6" ht="15.75" customHeight="1" x14ac:dyDescent="0.25">
      <c r="E759" s="200"/>
      <c r="F759" s="200"/>
    </row>
    <row r="760" spans="5:6" ht="15.75" customHeight="1" x14ac:dyDescent="0.25">
      <c r="E760" s="200"/>
      <c r="F760" s="200"/>
    </row>
    <row r="761" spans="5:6" ht="15.75" customHeight="1" x14ac:dyDescent="0.25">
      <c r="E761" s="200"/>
      <c r="F761" s="200"/>
    </row>
    <row r="762" spans="5:6" ht="15.75" customHeight="1" x14ac:dyDescent="0.25">
      <c r="E762" s="200"/>
      <c r="F762" s="200"/>
    </row>
    <row r="763" spans="5:6" ht="15.75" customHeight="1" x14ac:dyDescent="0.25">
      <c r="E763" s="200"/>
      <c r="F763" s="200"/>
    </row>
    <row r="764" spans="5:6" ht="15.75" customHeight="1" x14ac:dyDescent="0.25">
      <c r="E764" s="200"/>
      <c r="F764" s="200"/>
    </row>
    <row r="765" spans="5:6" ht="15.75" customHeight="1" x14ac:dyDescent="0.25">
      <c r="E765" s="200"/>
      <c r="F765" s="200"/>
    </row>
    <row r="766" spans="5:6" ht="15.75" customHeight="1" x14ac:dyDescent="0.25">
      <c r="E766" s="200"/>
      <c r="F766" s="200"/>
    </row>
    <row r="767" spans="5:6" ht="15.75" customHeight="1" x14ac:dyDescent="0.25">
      <c r="E767" s="200"/>
      <c r="F767" s="200"/>
    </row>
    <row r="768" spans="5:6" ht="15.75" customHeight="1" x14ac:dyDescent="0.25">
      <c r="E768" s="200"/>
      <c r="F768" s="200"/>
    </row>
    <row r="769" spans="5:6" ht="15.75" customHeight="1" x14ac:dyDescent="0.25">
      <c r="E769" s="200"/>
      <c r="F769" s="200"/>
    </row>
    <row r="770" spans="5:6" ht="15.75" customHeight="1" x14ac:dyDescent="0.25">
      <c r="E770" s="200"/>
      <c r="F770" s="200"/>
    </row>
    <row r="771" spans="5:6" ht="15.75" customHeight="1" x14ac:dyDescent="0.25">
      <c r="E771" s="200"/>
      <c r="F771" s="200"/>
    </row>
    <row r="772" spans="5:6" ht="15.75" customHeight="1" x14ac:dyDescent="0.25">
      <c r="E772" s="200"/>
      <c r="F772" s="200"/>
    </row>
    <row r="773" spans="5:6" ht="15.75" customHeight="1" x14ac:dyDescent="0.25">
      <c r="E773" s="200"/>
      <c r="F773" s="200"/>
    </row>
    <row r="774" spans="5:6" ht="15.75" customHeight="1" x14ac:dyDescent="0.25">
      <c r="E774" s="200"/>
      <c r="F774" s="200"/>
    </row>
    <row r="775" spans="5:6" ht="15.75" customHeight="1" x14ac:dyDescent="0.25">
      <c r="E775" s="200"/>
      <c r="F775" s="200"/>
    </row>
    <row r="776" spans="5:6" ht="15.75" customHeight="1" x14ac:dyDescent="0.25">
      <c r="E776" s="200"/>
      <c r="F776" s="200"/>
    </row>
    <row r="777" spans="5:6" ht="15.75" customHeight="1" x14ac:dyDescent="0.25">
      <c r="E777" s="200"/>
      <c r="F777" s="200"/>
    </row>
    <row r="778" spans="5:6" ht="15.75" customHeight="1" x14ac:dyDescent="0.25">
      <c r="E778" s="200"/>
      <c r="F778" s="200"/>
    </row>
    <row r="779" spans="5:6" ht="15.75" customHeight="1" x14ac:dyDescent="0.25">
      <c r="E779" s="200"/>
      <c r="F779" s="200"/>
    </row>
    <row r="780" spans="5:6" ht="15.75" customHeight="1" x14ac:dyDescent="0.25">
      <c r="E780" s="200"/>
      <c r="F780" s="200"/>
    </row>
    <row r="781" spans="5:6" ht="15.75" customHeight="1" x14ac:dyDescent="0.25">
      <c r="E781" s="200"/>
      <c r="F781" s="200"/>
    </row>
    <row r="782" spans="5:6" ht="15.75" customHeight="1" x14ac:dyDescent="0.25">
      <c r="E782" s="200"/>
      <c r="F782" s="200"/>
    </row>
    <row r="783" spans="5:6" ht="15.75" customHeight="1" x14ac:dyDescent="0.25">
      <c r="E783" s="200"/>
      <c r="F783" s="200"/>
    </row>
    <row r="784" spans="5:6" ht="15.75" customHeight="1" x14ac:dyDescent="0.25">
      <c r="E784" s="200"/>
      <c r="F784" s="200"/>
    </row>
    <row r="785" spans="5:6" ht="15.75" customHeight="1" x14ac:dyDescent="0.25">
      <c r="E785" s="200"/>
      <c r="F785" s="200"/>
    </row>
    <row r="786" spans="5:6" ht="15.75" customHeight="1" x14ac:dyDescent="0.25">
      <c r="E786" s="200"/>
      <c r="F786" s="200"/>
    </row>
    <row r="787" spans="5:6" ht="15.75" customHeight="1" x14ac:dyDescent="0.25">
      <c r="E787" s="200"/>
      <c r="F787" s="200"/>
    </row>
    <row r="788" spans="5:6" ht="15.75" customHeight="1" x14ac:dyDescent="0.25">
      <c r="E788" s="200"/>
      <c r="F788" s="200"/>
    </row>
    <row r="789" spans="5:6" ht="15.75" customHeight="1" x14ac:dyDescent="0.25">
      <c r="E789" s="200"/>
      <c r="F789" s="200"/>
    </row>
    <row r="790" spans="5:6" ht="15.75" customHeight="1" x14ac:dyDescent="0.25">
      <c r="E790" s="200"/>
      <c r="F790" s="200"/>
    </row>
    <row r="791" spans="5:6" ht="15.75" customHeight="1" x14ac:dyDescent="0.25">
      <c r="E791" s="200"/>
      <c r="F791" s="200"/>
    </row>
    <row r="792" spans="5:6" ht="15.75" customHeight="1" x14ac:dyDescent="0.25">
      <c r="E792" s="200"/>
      <c r="F792" s="200"/>
    </row>
    <row r="793" spans="5:6" ht="15.75" customHeight="1" x14ac:dyDescent="0.25">
      <c r="E793" s="200"/>
      <c r="F793" s="200"/>
    </row>
    <row r="794" spans="5:6" ht="15.75" customHeight="1" x14ac:dyDescent="0.25">
      <c r="E794" s="200"/>
      <c r="F794" s="200"/>
    </row>
    <row r="795" spans="5:6" ht="15.75" customHeight="1" x14ac:dyDescent="0.25">
      <c r="E795" s="200"/>
      <c r="F795" s="200"/>
    </row>
    <row r="796" spans="5:6" ht="15.75" customHeight="1" x14ac:dyDescent="0.25">
      <c r="E796" s="200"/>
      <c r="F796" s="200"/>
    </row>
    <row r="797" spans="5:6" ht="15.75" customHeight="1" x14ac:dyDescent="0.25">
      <c r="E797" s="200"/>
      <c r="F797" s="200"/>
    </row>
    <row r="798" spans="5:6" ht="15.75" customHeight="1" x14ac:dyDescent="0.25">
      <c r="E798" s="200"/>
      <c r="F798" s="200"/>
    </row>
    <row r="799" spans="5:6" ht="15.75" customHeight="1" x14ac:dyDescent="0.25">
      <c r="E799" s="200"/>
      <c r="F799" s="200"/>
    </row>
    <row r="800" spans="5:6" ht="15.75" customHeight="1" x14ac:dyDescent="0.25">
      <c r="E800" s="200"/>
      <c r="F800" s="200"/>
    </row>
    <row r="801" spans="5:6" ht="15.75" customHeight="1" x14ac:dyDescent="0.25">
      <c r="E801" s="200"/>
      <c r="F801" s="200"/>
    </row>
    <row r="802" spans="5:6" ht="15.75" customHeight="1" x14ac:dyDescent="0.25">
      <c r="E802" s="200"/>
      <c r="F802" s="200"/>
    </row>
    <row r="803" spans="5:6" ht="15.75" customHeight="1" x14ac:dyDescent="0.25">
      <c r="E803" s="200"/>
      <c r="F803" s="200"/>
    </row>
    <row r="804" spans="5:6" ht="15.75" customHeight="1" x14ac:dyDescent="0.25">
      <c r="E804" s="200"/>
      <c r="F804" s="200"/>
    </row>
    <row r="805" spans="5:6" ht="15.75" customHeight="1" x14ac:dyDescent="0.25">
      <c r="E805" s="200"/>
      <c r="F805" s="200"/>
    </row>
    <row r="806" spans="5:6" ht="15.75" customHeight="1" x14ac:dyDescent="0.25">
      <c r="E806" s="200"/>
      <c r="F806" s="200"/>
    </row>
    <row r="807" spans="5:6" ht="15.75" customHeight="1" x14ac:dyDescent="0.25">
      <c r="E807" s="200"/>
      <c r="F807" s="200"/>
    </row>
    <row r="808" spans="5:6" ht="15.75" customHeight="1" x14ac:dyDescent="0.25">
      <c r="E808" s="200"/>
      <c r="F808" s="200"/>
    </row>
    <row r="809" spans="5:6" ht="15.75" customHeight="1" x14ac:dyDescent="0.25">
      <c r="E809" s="200"/>
      <c r="F809" s="200"/>
    </row>
    <row r="810" spans="5:6" ht="15.75" customHeight="1" x14ac:dyDescent="0.25">
      <c r="E810" s="200"/>
      <c r="F810" s="200"/>
    </row>
    <row r="811" spans="5:6" ht="15.75" customHeight="1" x14ac:dyDescent="0.25">
      <c r="E811" s="200"/>
      <c r="F811" s="200"/>
    </row>
    <row r="812" spans="5:6" ht="15.75" customHeight="1" x14ac:dyDescent="0.25">
      <c r="E812" s="200"/>
      <c r="F812" s="200"/>
    </row>
    <row r="813" spans="5:6" ht="15.75" customHeight="1" x14ac:dyDescent="0.25">
      <c r="E813" s="200"/>
      <c r="F813" s="200"/>
    </row>
    <row r="814" spans="5:6" ht="15.75" customHeight="1" x14ac:dyDescent="0.25">
      <c r="E814" s="200"/>
      <c r="F814" s="200"/>
    </row>
    <row r="815" spans="5:6" ht="15.75" customHeight="1" x14ac:dyDescent="0.25">
      <c r="E815" s="200"/>
      <c r="F815" s="200"/>
    </row>
    <row r="816" spans="5:6" ht="15.75" customHeight="1" x14ac:dyDescent="0.25">
      <c r="E816" s="200"/>
      <c r="F816" s="200"/>
    </row>
    <row r="817" spans="5:6" ht="15.75" customHeight="1" x14ac:dyDescent="0.25">
      <c r="E817" s="200"/>
      <c r="F817" s="200"/>
    </row>
    <row r="818" spans="5:6" ht="15.75" customHeight="1" x14ac:dyDescent="0.25">
      <c r="E818" s="200"/>
      <c r="F818" s="200"/>
    </row>
    <row r="819" spans="5:6" ht="15.75" customHeight="1" x14ac:dyDescent="0.25">
      <c r="E819" s="200"/>
      <c r="F819" s="200"/>
    </row>
    <row r="820" spans="5:6" ht="15.75" customHeight="1" x14ac:dyDescent="0.25">
      <c r="E820" s="200"/>
      <c r="F820" s="200"/>
    </row>
    <row r="821" spans="5:6" ht="15.75" customHeight="1" x14ac:dyDescent="0.25">
      <c r="E821" s="200"/>
      <c r="F821" s="200"/>
    </row>
    <row r="822" spans="5:6" ht="15.75" customHeight="1" x14ac:dyDescent="0.25">
      <c r="E822" s="200"/>
      <c r="F822" s="200"/>
    </row>
    <row r="823" spans="5:6" ht="15.75" customHeight="1" x14ac:dyDescent="0.25">
      <c r="E823" s="200"/>
      <c r="F823" s="200"/>
    </row>
    <row r="824" spans="5:6" ht="15.75" customHeight="1" x14ac:dyDescent="0.25">
      <c r="E824" s="200"/>
      <c r="F824" s="200"/>
    </row>
    <row r="825" spans="5:6" ht="15.75" customHeight="1" x14ac:dyDescent="0.25">
      <c r="E825" s="200"/>
      <c r="F825" s="200"/>
    </row>
    <row r="826" spans="5:6" ht="15.75" customHeight="1" x14ac:dyDescent="0.25">
      <c r="E826" s="200"/>
      <c r="F826" s="200"/>
    </row>
    <row r="827" spans="5:6" ht="15.75" customHeight="1" x14ac:dyDescent="0.25">
      <c r="E827" s="200"/>
      <c r="F827" s="200"/>
    </row>
    <row r="828" spans="5:6" ht="15.75" customHeight="1" x14ac:dyDescent="0.25">
      <c r="E828" s="200"/>
      <c r="F828" s="200"/>
    </row>
    <row r="829" spans="5:6" ht="15.75" customHeight="1" x14ac:dyDescent="0.25">
      <c r="E829" s="200"/>
      <c r="F829" s="200"/>
    </row>
    <row r="830" spans="5:6" ht="15.75" customHeight="1" x14ac:dyDescent="0.25">
      <c r="E830" s="200"/>
      <c r="F830" s="200"/>
    </row>
    <row r="831" spans="5:6" ht="15.75" customHeight="1" x14ac:dyDescent="0.25">
      <c r="E831" s="200"/>
      <c r="F831" s="200"/>
    </row>
    <row r="832" spans="5:6" ht="15.75" customHeight="1" x14ac:dyDescent="0.25">
      <c r="E832" s="200"/>
      <c r="F832" s="200"/>
    </row>
    <row r="833" spans="5:6" ht="15.75" customHeight="1" x14ac:dyDescent="0.25">
      <c r="E833" s="200"/>
      <c r="F833" s="200"/>
    </row>
    <row r="834" spans="5:6" ht="15.75" customHeight="1" x14ac:dyDescent="0.25">
      <c r="E834" s="200"/>
      <c r="F834" s="200"/>
    </row>
    <row r="835" spans="5:6" ht="15.75" customHeight="1" x14ac:dyDescent="0.25">
      <c r="E835" s="200"/>
      <c r="F835" s="200"/>
    </row>
    <row r="836" spans="5:6" ht="15.75" customHeight="1" x14ac:dyDescent="0.25">
      <c r="E836" s="200"/>
      <c r="F836" s="200"/>
    </row>
    <row r="837" spans="5:6" ht="15.75" customHeight="1" x14ac:dyDescent="0.25">
      <c r="E837" s="200"/>
      <c r="F837" s="200"/>
    </row>
    <row r="838" spans="5:6" ht="15.75" customHeight="1" x14ac:dyDescent="0.25">
      <c r="E838" s="200"/>
      <c r="F838" s="200"/>
    </row>
    <row r="839" spans="5:6" ht="15.75" customHeight="1" x14ac:dyDescent="0.25">
      <c r="E839" s="200"/>
      <c r="F839" s="200"/>
    </row>
    <row r="840" spans="5:6" ht="15.75" customHeight="1" x14ac:dyDescent="0.25">
      <c r="E840" s="200"/>
      <c r="F840" s="200"/>
    </row>
    <row r="841" spans="5:6" ht="15.75" customHeight="1" x14ac:dyDescent="0.25">
      <c r="E841" s="200"/>
      <c r="F841" s="200"/>
    </row>
    <row r="842" spans="5:6" ht="15.75" customHeight="1" x14ac:dyDescent="0.25">
      <c r="E842" s="200"/>
      <c r="F842" s="200"/>
    </row>
    <row r="843" spans="5:6" ht="15.75" customHeight="1" x14ac:dyDescent="0.25">
      <c r="E843" s="200"/>
      <c r="F843" s="200"/>
    </row>
    <row r="844" spans="5:6" ht="15.75" customHeight="1" x14ac:dyDescent="0.25">
      <c r="E844" s="200"/>
      <c r="F844" s="200"/>
    </row>
    <row r="845" spans="5:6" ht="15.75" customHeight="1" x14ac:dyDescent="0.25">
      <c r="E845" s="200"/>
      <c r="F845" s="200"/>
    </row>
    <row r="846" spans="5:6" ht="15.75" customHeight="1" x14ac:dyDescent="0.25">
      <c r="E846" s="200"/>
      <c r="F846" s="200"/>
    </row>
    <row r="847" spans="5:6" ht="15.75" customHeight="1" x14ac:dyDescent="0.25">
      <c r="E847" s="200"/>
      <c r="F847" s="200"/>
    </row>
    <row r="848" spans="5:6" ht="15.75" customHeight="1" x14ac:dyDescent="0.25">
      <c r="E848" s="200"/>
      <c r="F848" s="200"/>
    </row>
    <row r="849" spans="5:6" ht="15.75" customHeight="1" x14ac:dyDescent="0.25">
      <c r="E849" s="200"/>
      <c r="F849" s="200"/>
    </row>
    <row r="850" spans="5:6" ht="15.75" customHeight="1" x14ac:dyDescent="0.25">
      <c r="E850" s="200"/>
      <c r="F850" s="200"/>
    </row>
    <row r="851" spans="5:6" ht="15.75" customHeight="1" x14ac:dyDescent="0.25">
      <c r="E851" s="200"/>
      <c r="F851" s="200"/>
    </row>
    <row r="852" spans="5:6" ht="15.75" customHeight="1" x14ac:dyDescent="0.25">
      <c r="E852" s="200"/>
      <c r="F852" s="200"/>
    </row>
    <row r="853" spans="5:6" ht="15.75" customHeight="1" x14ac:dyDescent="0.25">
      <c r="E853" s="200"/>
      <c r="F853" s="200"/>
    </row>
    <row r="854" spans="5:6" ht="15.75" customHeight="1" x14ac:dyDescent="0.25">
      <c r="E854" s="200"/>
      <c r="F854" s="200"/>
    </row>
    <row r="855" spans="5:6" ht="15.75" customHeight="1" x14ac:dyDescent="0.25">
      <c r="E855" s="200"/>
      <c r="F855" s="200"/>
    </row>
    <row r="856" spans="5:6" ht="15.75" customHeight="1" x14ac:dyDescent="0.25">
      <c r="E856" s="200"/>
      <c r="F856" s="200"/>
    </row>
    <row r="857" spans="5:6" ht="15.75" customHeight="1" x14ac:dyDescent="0.25">
      <c r="E857" s="200"/>
      <c r="F857" s="200"/>
    </row>
    <row r="858" spans="5:6" ht="15.75" customHeight="1" x14ac:dyDescent="0.25">
      <c r="E858" s="200"/>
      <c r="F858" s="200"/>
    </row>
    <row r="859" spans="5:6" ht="15.75" customHeight="1" x14ac:dyDescent="0.25">
      <c r="E859" s="200"/>
      <c r="F859" s="200"/>
    </row>
    <row r="860" spans="5:6" ht="15.75" customHeight="1" x14ac:dyDescent="0.25">
      <c r="E860" s="200"/>
      <c r="F860" s="200"/>
    </row>
    <row r="861" spans="5:6" ht="15.75" customHeight="1" x14ac:dyDescent="0.25">
      <c r="E861" s="200"/>
      <c r="F861" s="200"/>
    </row>
    <row r="862" spans="5:6" ht="15.75" customHeight="1" x14ac:dyDescent="0.25">
      <c r="E862" s="200"/>
      <c r="F862" s="200"/>
    </row>
    <row r="863" spans="5:6" ht="15.75" customHeight="1" x14ac:dyDescent="0.25">
      <c r="E863" s="200"/>
      <c r="F863" s="200"/>
    </row>
    <row r="864" spans="5:6" ht="15.75" customHeight="1" x14ac:dyDescent="0.25">
      <c r="E864" s="200"/>
      <c r="F864" s="200"/>
    </row>
    <row r="865" spans="5:6" ht="15.75" customHeight="1" x14ac:dyDescent="0.25">
      <c r="E865" s="200"/>
      <c r="F865" s="200"/>
    </row>
    <row r="866" spans="5:6" ht="15.75" customHeight="1" x14ac:dyDescent="0.25">
      <c r="E866" s="200"/>
      <c r="F866" s="200"/>
    </row>
    <row r="867" spans="5:6" ht="15.75" customHeight="1" x14ac:dyDescent="0.25">
      <c r="E867" s="200"/>
      <c r="F867" s="200"/>
    </row>
    <row r="868" spans="5:6" ht="15.75" customHeight="1" x14ac:dyDescent="0.25">
      <c r="E868" s="200"/>
      <c r="F868" s="200"/>
    </row>
    <row r="869" spans="5:6" ht="15.75" customHeight="1" x14ac:dyDescent="0.25">
      <c r="E869" s="200"/>
      <c r="F869" s="200"/>
    </row>
    <row r="870" spans="5:6" ht="15.75" customHeight="1" x14ac:dyDescent="0.25">
      <c r="E870" s="200"/>
      <c r="F870" s="200"/>
    </row>
    <row r="871" spans="5:6" ht="15.75" customHeight="1" x14ac:dyDescent="0.25">
      <c r="E871" s="200"/>
      <c r="F871" s="200"/>
    </row>
    <row r="872" spans="5:6" ht="15.75" customHeight="1" x14ac:dyDescent="0.25">
      <c r="E872" s="200"/>
      <c r="F872" s="200"/>
    </row>
    <row r="873" spans="5:6" ht="15.75" customHeight="1" x14ac:dyDescent="0.25">
      <c r="E873" s="200"/>
      <c r="F873" s="200"/>
    </row>
    <row r="874" spans="5:6" ht="15.75" customHeight="1" x14ac:dyDescent="0.25">
      <c r="E874" s="200"/>
      <c r="F874" s="200"/>
    </row>
    <row r="875" spans="5:6" ht="15.75" customHeight="1" x14ac:dyDescent="0.25">
      <c r="E875" s="200"/>
      <c r="F875" s="200"/>
    </row>
    <row r="876" spans="5:6" ht="15.75" customHeight="1" x14ac:dyDescent="0.25">
      <c r="E876" s="200"/>
      <c r="F876" s="200"/>
    </row>
    <row r="877" spans="5:6" ht="15.75" customHeight="1" x14ac:dyDescent="0.25">
      <c r="E877" s="200"/>
      <c r="F877" s="200"/>
    </row>
    <row r="878" spans="5:6" ht="15.75" customHeight="1" x14ac:dyDescent="0.25">
      <c r="E878" s="200"/>
      <c r="F878" s="200"/>
    </row>
    <row r="879" spans="5:6" ht="15.75" customHeight="1" x14ac:dyDescent="0.25">
      <c r="E879" s="200"/>
      <c r="F879" s="200"/>
    </row>
    <row r="880" spans="5:6" ht="15.75" customHeight="1" x14ac:dyDescent="0.25">
      <c r="E880" s="200"/>
      <c r="F880" s="200"/>
    </row>
    <row r="881" spans="5:6" ht="15.75" customHeight="1" x14ac:dyDescent="0.25">
      <c r="E881" s="200"/>
      <c r="F881" s="200"/>
    </row>
    <row r="882" spans="5:6" ht="15.75" customHeight="1" x14ac:dyDescent="0.25">
      <c r="E882" s="200"/>
      <c r="F882" s="200"/>
    </row>
    <row r="883" spans="5:6" ht="15.75" customHeight="1" x14ac:dyDescent="0.25">
      <c r="E883" s="200"/>
      <c r="F883" s="200"/>
    </row>
    <row r="884" spans="5:6" ht="15.75" customHeight="1" x14ac:dyDescent="0.25">
      <c r="E884" s="200"/>
      <c r="F884" s="200"/>
    </row>
    <row r="885" spans="5:6" ht="15.75" customHeight="1" x14ac:dyDescent="0.25">
      <c r="E885" s="200"/>
      <c r="F885" s="200"/>
    </row>
    <row r="886" spans="5:6" ht="15.75" customHeight="1" x14ac:dyDescent="0.25">
      <c r="E886" s="200"/>
      <c r="F886" s="200"/>
    </row>
    <row r="887" spans="5:6" ht="15.75" customHeight="1" x14ac:dyDescent="0.25">
      <c r="E887" s="200"/>
      <c r="F887" s="200"/>
    </row>
    <row r="888" spans="5:6" ht="15.75" customHeight="1" x14ac:dyDescent="0.25">
      <c r="E888" s="200"/>
      <c r="F888" s="200"/>
    </row>
    <row r="889" spans="5:6" ht="15.75" customHeight="1" x14ac:dyDescent="0.25">
      <c r="E889" s="200"/>
      <c r="F889" s="200"/>
    </row>
    <row r="890" spans="5:6" ht="15.75" customHeight="1" x14ac:dyDescent="0.25">
      <c r="E890" s="200"/>
      <c r="F890" s="200"/>
    </row>
    <row r="891" spans="5:6" ht="15.75" customHeight="1" x14ac:dyDescent="0.25">
      <c r="E891" s="200"/>
      <c r="F891" s="200"/>
    </row>
    <row r="892" spans="5:6" ht="15.75" customHeight="1" x14ac:dyDescent="0.25">
      <c r="E892" s="200"/>
      <c r="F892" s="200"/>
    </row>
    <row r="893" spans="5:6" ht="15.75" customHeight="1" x14ac:dyDescent="0.25">
      <c r="E893" s="200"/>
      <c r="F893" s="200"/>
    </row>
    <row r="894" spans="5:6" ht="15.75" customHeight="1" x14ac:dyDescent="0.25">
      <c r="E894" s="200"/>
      <c r="F894" s="200"/>
    </row>
    <row r="895" spans="5:6" ht="15.75" customHeight="1" x14ac:dyDescent="0.25">
      <c r="E895" s="200"/>
      <c r="F895" s="200"/>
    </row>
    <row r="896" spans="5:6" ht="15.75" customHeight="1" x14ac:dyDescent="0.25">
      <c r="E896" s="200"/>
      <c r="F896" s="200"/>
    </row>
    <row r="897" spans="5:6" ht="15.75" customHeight="1" x14ac:dyDescent="0.25">
      <c r="E897" s="200"/>
      <c r="F897" s="200"/>
    </row>
    <row r="898" spans="5:6" ht="15.75" customHeight="1" x14ac:dyDescent="0.25">
      <c r="E898" s="200"/>
      <c r="F898" s="200"/>
    </row>
    <row r="899" spans="5:6" ht="15.75" customHeight="1" x14ac:dyDescent="0.25">
      <c r="E899" s="200"/>
      <c r="F899" s="200"/>
    </row>
    <row r="900" spans="5:6" ht="15.75" customHeight="1" x14ac:dyDescent="0.25">
      <c r="E900" s="200"/>
      <c r="F900" s="200"/>
    </row>
    <row r="901" spans="5:6" ht="15.75" customHeight="1" x14ac:dyDescent="0.25">
      <c r="E901" s="200"/>
      <c r="F901" s="200"/>
    </row>
    <row r="902" spans="5:6" ht="15.75" customHeight="1" x14ac:dyDescent="0.25">
      <c r="E902" s="200"/>
      <c r="F902" s="200"/>
    </row>
    <row r="903" spans="5:6" ht="15.75" customHeight="1" x14ac:dyDescent="0.25">
      <c r="E903" s="200"/>
      <c r="F903" s="200"/>
    </row>
    <row r="904" spans="5:6" ht="15.75" customHeight="1" x14ac:dyDescent="0.25">
      <c r="E904" s="200"/>
      <c r="F904" s="200"/>
    </row>
    <row r="905" spans="5:6" ht="15.75" customHeight="1" x14ac:dyDescent="0.25">
      <c r="E905" s="200"/>
      <c r="F905" s="200"/>
    </row>
    <row r="906" spans="5:6" ht="15.75" customHeight="1" x14ac:dyDescent="0.25">
      <c r="E906" s="200"/>
      <c r="F906" s="200"/>
    </row>
    <row r="907" spans="5:6" ht="15.75" customHeight="1" x14ac:dyDescent="0.25">
      <c r="E907" s="200"/>
      <c r="F907" s="200"/>
    </row>
    <row r="908" spans="5:6" ht="15.75" customHeight="1" x14ac:dyDescent="0.25">
      <c r="E908" s="200"/>
      <c r="F908" s="200"/>
    </row>
    <row r="909" spans="5:6" ht="15.75" customHeight="1" x14ac:dyDescent="0.25">
      <c r="E909" s="200"/>
      <c r="F909" s="200"/>
    </row>
    <row r="910" spans="5:6" ht="15.75" customHeight="1" x14ac:dyDescent="0.25">
      <c r="E910" s="200"/>
      <c r="F910" s="200"/>
    </row>
    <row r="911" spans="5:6" ht="15.75" customHeight="1" x14ac:dyDescent="0.25">
      <c r="E911" s="200"/>
      <c r="F911" s="200"/>
    </row>
    <row r="912" spans="5:6" ht="15.75" customHeight="1" x14ac:dyDescent="0.25">
      <c r="E912" s="200"/>
      <c r="F912" s="200"/>
    </row>
    <row r="913" spans="5:6" ht="15.75" customHeight="1" x14ac:dyDescent="0.25">
      <c r="E913" s="200"/>
      <c r="F913" s="200"/>
    </row>
    <row r="914" spans="5:6" ht="15.75" customHeight="1" x14ac:dyDescent="0.25">
      <c r="E914" s="200"/>
      <c r="F914" s="200"/>
    </row>
    <row r="915" spans="5:6" ht="15.75" customHeight="1" x14ac:dyDescent="0.25">
      <c r="E915" s="200"/>
      <c r="F915" s="200"/>
    </row>
    <row r="916" spans="5:6" ht="15.75" customHeight="1" x14ac:dyDescent="0.25">
      <c r="E916" s="200"/>
      <c r="F916" s="200"/>
    </row>
    <row r="917" spans="5:6" ht="15.75" customHeight="1" x14ac:dyDescent="0.25">
      <c r="E917" s="200"/>
      <c r="F917" s="200"/>
    </row>
    <row r="918" spans="5:6" ht="15.75" customHeight="1" x14ac:dyDescent="0.25">
      <c r="E918" s="200"/>
      <c r="F918" s="200"/>
    </row>
    <row r="919" spans="5:6" ht="15.75" customHeight="1" x14ac:dyDescent="0.25">
      <c r="E919" s="200"/>
      <c r="F919" s="200"/>
    </row>
    <row r="920" spans="5:6" ht="15.75" customHeight="1" x14ac:dyDescent="0.25">
      <c r="E920" s="200"/>
      <c r="F920" s="200"/>
    </row>
    <row r="921" spans="5:6" ht="15.75" customHeight="1" x14ac:dyDescent="0.25">
      <c r="E921" s="200"/>
      <c r="F921" s="200"/>
    </row>
    <row r="922" spans="5:6" ht="15.75" customHeight="1" x14ac:dyDescent="0.25">
      <c r="E922" s="200"/>
      <c r="F922" s="200"/>
    </row>
    <row r="923" spans="5:6" ht="15.75" customHeight="1" x14ac:dyDescent="0.25">
      <c r="E923" s="200"/>
      <c r="F923" s="200"/>
    </row>
    <row r="924" spans="5:6" ht="15.75" customHeight="1" x14ac:dyDescent="0.25">
      <c r="E924" s="200"/>
      <c r="F924" s="200"/>
    </row>
    <row r="925" spans="5:6" ht="15.75" customHeight="1" x14ac:dyDescent="0.25">
      <c r="E925" s="200"/>
      <c r="F925" s="200"/>
    </row>
    <row r="926" spans="5:6" ht="15.75" customHeight="1" x14ac:dyDescent="0.25">
      <c r="E926" s="200"/>
      <c r="F926" s="200"/>
    </row>
    <row r="927" spans="5:6" ht="15.75" customHeight="1" x14ac:dyDescent="0.25">
      <c r="E927" s="200"/>
      <c r="F927" s="200"/>
    </row>
    <row r="928" spans="5:6" ht="15.75" customHeight="1" x14ac:dyDescent="0.25">
      <c r="E928" s="200"/>
      <c r="F928" s="200"/>
    </row>
    <row r="929" spans="5:6" ht="15.75" customHeight="1" x14ac:dyDescent="0.25">
      <c r="E929" s="200"/>
      <c r="F929" s="200"/>
    </row>
    <row r="930" spans="5:6" ht="15.75" customHeight="1" x14ac:dyDescent="0.25">
      <c r="E930" s="200"/>
      <c r="F930" s="200"/>
    </row>
    <row r="931" spans="5:6" ht="15.75" customHeight="1" x14ac:dyDescent="0.25">
      <c r="E931" s="200"/>
      <c r="F931" s="200"/>
    </row>
    <row r="932" spans="5:6" ht="15.75" customHeight="1" x14ac:dyDescent="0.25">
      <c r="E932" s="200"/>
      <c r="F932" s="200"/>
    </row>
    <row r="933" spans="5:6" ht="15.75" customHeight="1" x14ac:dyDescent="0.25">
      <c r="E933" s="200"/>
      <c r="F933" s="200"/>
    </row>
    <row r="934" spans="5:6" ht="15.75" customHeight="1" x14ac:dyDescent="0.25">
      <c r="E934" s="200"/>
      <c r="F934" s="200"/>
    </row>
    <row r="935" spans="5:6" ht="15.75" customHeight="1" x14ac:dyDescent="0.25">
      <c r="E935" s="200"/>
      <c r="F935" s="200"/>
    </row>
    <row r="936" spans="5:6" ht="15.75" customHeight="1" x14ac:dyDescent="0.25">
      <c r="E936" s="200"/>
      <c r="F936" s="200"/>
    </row>
    <row r="937" spans="5:6" ht="15.75" customHeight="1" x14ac:dyDescent="0.25">
      <c r="E937" s="200"/>
      <c r="F937" s="200"/>
    </row>
    <row r="938" spans="5:6" ht="15.75" customHeight="1" x14ac:dyDescent="0.25">
      <c r="E938" s="200"/>
      <c r="F938" s="200"/>
    </row>
    <row r="939" spans="5:6" ht="15.75" customHeight="1" x14ac:dyDescent="0.25">
      <c r="E939" s="200"/>
      <c r="F939" s="200"/>
    </row>
    <row r="940" spans="5:6" ht="15.75" customHeight="1" x14ac:dyDescent="0.25">
      <c r="E940" s="200"/>
      <c r="F940" s="200"/>
    </row>
    <row r="941" spans="5:6" ht="15.75" customHeight="1" x14ac:dyDescent="0.25">
      <c r="E941" s="200"/>
      <c r="F941" s="200"/>
    </row>
    <row r="942" spans="5:6" ht="15.75" customHeight="1" x14ac:dyDescent="0.25">
      <c r="E942" s="200"/>
      <c r="F942" s="200"/>
    </row>
    <row r="943" spans="5:6" ht="15.75" customHeight="1" x14ac:dyDescent="0.25">
      <c r="E943" s="200"/>
      <c r="F943" s="200"/>
    </row>
    <row r="944" spans="5:6" ht="15.75" customHeight="1" x14ac:dyDescent="0.25">
      <c r="E944" s="200"/>
      <c r="F944" s="200"/>
    </row>
    <row r="945" spans="5:6" ht="15.75" customHeight="1" x14ac:dyDescent="0.25">
      <c r="E945" s="200"/>
      <c r="F945" s="200"/>
    </row>
    <row r="946" spans="5:6" ht="15.75" customHeight="1" x14ac:dyDescent="0.25">
      <c r="E946" s="200"/>
      <c r="F946" s="200"/>
    </row>
    <row r="947" spans="5:6" ht="15.75" customHeight="1" x14ac:dyDescent="0.25">
      <c r="E947" s="200"/>
      <c r="F947" s="200"/>
    </row>
    <row r="948" spans="5:6" ht="15.75" customHeight="1" x14ac:dyDescent="0.25">
      <c r="E948" s="200"/>
      <c r="F948" s="200"/>
    </row>
    <row r="949" spans="5:6" ht="15.75" customHeight="1" x14ac:dyDescent="0.25">
      <c r="E949" s="200"/>
      <c r="F949" s="200"/>
    </row>
    <row r="950" spans="5:6" ht="15.75" customHeight="1" x14ac:dyDescent="0.25">
      <c r="E950" s="200"/>
      <c r="F950" s="200"/>
    </row>
    <row r="951" spans="5:6" ht="15.75" customHeight="1" x14ac:dyDescent="0.25">
      <c r="E951" s="200"/>
      <c r="F951" s="200"/>
    </row>
    <row r="952" spans="5:6" ht="15.75" customHeight="1" x14ac:dyDescent="0.25">
      <c r="E952" s="200"/>
      <c r="F952" s="200"/>
    </row>
    <row r="953" spans="5:6" ht="15.75" customHeight="1" x14ac:dyDescent="0.25">
      <c r="E953" s="200"/>
      <c r="F953" s="200"/>
    </row>
    <row r="954" spans="5:6" ht="15.75" customHeight="1" x14ac:dyDescent="0.25">
      <c r="E954" s="200"/>
      <c r="F954" s="200"/>
    </row>
    <row r="955" spans="5:6" ht="15.75" customHeight="1" x14ac:dyDescent="0.25">
      <c r="E955" s="200"/>
      <c r="F955" s="200"/>
    </row>
    <row r="956" spans="5:6" ht="15.75" customHeight="1" x14ac:dyDescent="0.25">
      <c r="E956" s="200"/>
      <c r="F956" s="200"/>
    </row>
    <row r="957" spans="5:6" ht="15.75" customHeight="1" x14ac:dyDescent="0.25">
      <c r="E957" s="200"/>
      <c r="F957" s="200"/>
    </row>
    <row r="958" spans="5:6" ht="15.75" customHeight="1" x14ac:dyDescent="0.25">
      <c r="E958" s="200"/>
      <c r="F958" s="200"/>
    </row>
    <row r="959" spans="5:6" ht="15.75" customHeight="1" x14ac:dyDescent="0.25">
      <c r="E959" s="200"/>
      <c r="F959" s="200"/>
    </row>
    <row r="960" spans="5:6" ht="15.75" customHeight="1" x14ac:dyDescent="0.25">
      <c r="E960" s="200"/>
      <c r="F960" s="200"/>
    </row>
    <row r="961" spans="5:6" ht="15.75" customHeight="1" x14ac:dyDescent="0.25">
      <c r="E961" s="200"/>
      <c r="F961" s="200"/>
    </row>
    <row r="962" spans="5:6" ht="15.75" customHeight="1" x14ac:dyDescent="0.25">
      <c r="E962" s="200"/>
      <c r="F962" s="200"/>
    </row>
    <row r="963" spans="5:6" ht="15.75" customHeight="1" x14ac:dyDescent="0.25">
      <c r="E963" s="200"/>
      <c r="F963" s="200"/>
    </row>
    <row r="964" spans="5:6" ht="15.75" customHeight="1" x14ac:dyDescent="0.25">
      <c r="E964" s="200"/>
      <c r="F964" s="200"/>
    </row>
    <row r="965" spans="5:6" ht="15.75" customHeight="1" x14ac:dyDescent="0.25">
      <c r="E965" s="200"/>
      <c r="F965" s="200"/>
    </row>
    <row r="966" spans="5:6" ht="15.75" customHeight="1" x14ac:dyDescent="0.25">
      <c r="E966" s="200"/>
      <c r="F966" s="200"/>
    </row>
    <row r="967" spans="5:6" ht="15.75" customHeight="1" x14ac:dyDescent="0.25">
      <c r="E967" s="200"/>
      <c r="F967" s="200"/>
    </row>
    <row r="968" spans="5:6" ht="15.75" customHeight="1" x14ac:dyDescent="0.25">
      <c r="E968" s="200"/>
      <c r="F968" s="200"/>
    </row>
    <row r="969" spans="5:6" ht="15.75" customHeight="1" x14ac:dyDescent="0.25">
      <c r="E969" s="200"/>
      <c r="F969" s="200"/>
    </row>
    <row r="970" spans="5:6" ht="15.75" customHeight="1" x14ac:dyDescent="0.25">
      <c r="E970" s="200"/>
      <c r="F970" s="200"/>
    </row>
    <row r="971" spans="5:6" ht="15.75" customHeight="1" x14ac:dyDescent="0.25">
      <c r="E971" s="200"/>
      <c r="F971" s="200"/>
    </row>
    <row r="972" spans="5:6" ht="15.75" customHeight="1" x14ac:dyDescent="0.25">
      <c r="E972" s="200"/>
      <c r="F972" s="200"/>
    </row>
    <row r="973" spans="5:6" ht="15.75" customHeight="1" x14ac:dyDescent="0.25">
      <c r="E973" s="200"/>
      <c r="F973" s="200"/>
    </row>
    <row r="974" spans="5:6" ht="15.75" customHeight="1" x14ac:dyDescent="0.25">
      <c r="E974" s="200"/>
      <c r="F974" s="200"/>
    </row>
    <row r="975" spans="5:6" ht="15.75" customHeight="1" x14ac:dyDescent="0.25">
      <c r="E975" s="200"/>
      <c r="F975" s="200"/>
    </row>
    <row r="976" spans="5:6" ht="15.75" customHeight="1" x14ac:dyDescent="0.25">
      <c r="E976" s="200"/>
      <c r="F976" s="200"/>
    </row>
    <row r="977" spans="5:6" ht="15.75" customHeight="1" x14ac:dyDescent="0.25">
      <c r="E977" s="200"/>
      <c r="F977" s="200"/>
    </row>
    <row r="978" spans="5:6" ht="15.75" customHeight="1" x14ac:dyDescent="0.25">
      <c r="E978" s="200"/>
      <c r="F978" s="200"/>
    </row>
    <row r="979" spans="5:6" ht="15.75" customHeight="1" x14ac:dyDescent="0.25">
      <c r="E979" s="200"/>
      <c r="F979" s="200"/>
    </row>
    <row r="980" spans="5:6" ht="15.75" customHeight="1" x14ac:dyDescent="0.25">
      <c r="E980" s="200"/>
      <c r="F980" s="200"/>
    </row>
    <row r="981" spans="5:6" ht="15.75" customHeight="1" x14ac:dyDescent="0.25">
      <c r="E981" s="200"/>
      <c r="F981" s="200"/>
    </row>
    <row r="982" spans="5:6" ht="15.75" customHeight="1" x14ac:dyDescent="0.25">
      <c r="E982" s="200"/>
      <c r="F982" s="200"/>
    </row>
    <row r="983" spans="5:6" ht="15.75" customHeight="1" x14ac:dyDescent="0.25">
      <c r="E983" s="200"/>
      <c r="F983" s="200"/>
    </row>
    <row r="984" spans="5:6" ht="15.75" customHeight="1" x14ac:dyDescent="0.25">
      <c r="E984" s="200"/>
      <c r="F984" s="200"/>
    </row>
    <row r="985" spans="5:6" ht="15.75" customHeight="1" x14ac:dyDescent="0.25">
      <c r="E985" s="200"/>
      <c r="F985" s="200"/>
    </row>
    <row r="986" spans="5:6" ht="15.75" customHeight="1" x14ac:dyDescent="0.25">
      <c r="E986" s="200"/>
      <c r="F986" s="200"/>
    </row>
    <row r="987" spans="5:6" ht="15.75" customHeight="1" x14ac:dyDescent="0.25">
      <c r="E987" s="200"/>
      <c r="F987" s="200"/>
    </row>
    <row r="988" spans="5:6" ht="15.75" customHeight="1" x14ac:dyDescent="0.25">
      <c r="E988" s="200"/>
      <c r="F988" s="200"/>
    </row>
    <row r="989" spans="5:6" ht="15.75" customHeight="1" x14ac:dyDescent="0.25">
      <c r="E989" s="200"/>
      <c r="F989" s="200"/>
    </row>
    <row r="990" spans="5:6" ht="15.75" customHeight="1" x14ac:dyDescent="0.25">
      <c r="E990" s="200"/>
      <c r="F990" s="200"/>
    </row>
    <row r="991" spans="5:6" ht="15.75" customHeight="1" x14ac:dyDescent="0.25">
      <c r="E991" s="200"/>
      <c r="F991" s="200"/>
    </row>
    <row r="992" spans="5:6" ht="15.75" customHeight="1" x14ac:dyDescent="0.25">
      <c r="E992" s="200"/>
      <c r="F992" s="200"/>
    </row>
    <row r="993" spans="5:6" ht="15.75" customHeight="1" x14ac:dyDescent="0.25">
      <c r="E993" s="200"/>
      <c r="F993" s="200"/>
    </row>
    <row r="994" spans="5:6" ht="15.75" customHeight="1" x14ac:dyDescent="0.25">
      <c r="E994" s="200"/>
      <c r="F994" s="200"/>
    </row>
    <row r="995" spans="5:6" ht="15.75" customHeight="1" x14ac:dyDescent="0.25">
      <c r="E995" s="200"/>
      <c r="F995" s="200"/>
    </row>
    <row r="996" spans="5:6" ht="15.75" customHeight="1" x14ac:dyDescent="0.25">
      <c r="E996" s="200"/>
      <c r="F996" s="200"/>
    </row>
    <row r="997" spans="5:6" ht="15.75" customHeight="1" x14ac:dyDescent="0.25">
      <c r="E997" s="200"/>
      <c r="F997" s="200"/>
    </row>
    <row r="998" spans="5:6" ht="15.75" customHeight="1" x14ac:dyDescent="0.25">
      <c r="E998" s="200"/>
      <c r="F998" s="200"/>
    </row>
    <row r="999" spans="5:6" ht="15.75" customHeight="1" x14ac:dyDescent="0.25">
      <c r="E999" s="200"/>
      <c r="F999" s="200"/>
    </row>
    <row r="1000" spans="5:6" ht="15.75" customHeight="1" x14ac:dyDescent="0.25">
      <c r="E1000" s="200"/>
      <c r="F1000" s="200"/>
    </row>
  </sheetData>
  <sortState xmlns:xlrd2="http://schemas.microsoft.com/office/spreadsheetml/2017/richdata2" ref="B6:G43">
    <sortCondition descending="1" ref="F6:F43"/>
  </sortState>
  <mergeCells count="7">
    <mergeCell ref="A2:G2"/>
    <mergeCell ref="A1:G1"/>
    <mergeCell ref="A3:A4"/>
    <mergeCell ref="B3:B4"/>
    <mergeCell ref="C3:D3"/>
    <mergeCell ref="E3:F3"/>
    <mergeCell ref="G3:G4"/>
  </mergeCells>
  <printOptions horizontalCentered="1" verticalCentered="1"/>
  <pageMargins left="0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Rural and Urban </vt:lpstr>
      <vt:lpstr>CGFMU </vt:lpstr>
      <vt:lpstr>Bankwise Achievement</vt:lpstr>
      <vt:lpstr>Districts wise Achievement</vt:lpstr>
      <vt:lpstr>Pending Application</vt:lpstr>
      <vt:lpstr>Bulk loan  </vt:lpstr>
      <vt:lpstr>'Pending Application'!Print_Area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 JA2</dc:creator>
  <cp:keywords/>
  <dc:description/>
  <cp:lastModifiedBy>SANKARAN V G-SM-LEAD BANK OFFICE</cp:lastModifiedBy>
  <cp:lastPrinted>2024-10-04T08:43:18Z</cp:lastPrinted>
  <dcterms:created xsi:type="dcterms:W3CDTF">2024-10-04T07:09:01Z</dcterms:created>
  <dcterms:modified xsi:type="dcterms:W3CDTF">2024-11-06T07:42:41Z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SARadarClassification">
    <vt:lpwstr>Internal</vt:lpwstr>
  </property>
  <property fmtid="{D5CDD505-2E9C-101B-9397-08002B2CF9AE}" pid="3" name="SISARadarPurpose">
    <vt:lpwstr/>
  </property>
  <property fmtid="{D5CDD505-2E9C-101B-9397-08002B2CF9AE}" pid="4" name="DateTime1">
    <vt:lpwstr>25/10/2024 14:52:34</vt:lpwstr>
  </property>
  <property fmtid="{D5CDD505-2E9C-101B-9397-08002B2CF9AE}" pid="5" name="DateTime2">
    <vt:lpwstr>01/11/2024 19:11:56</vt:lpwstr>
  </property>
  <property fmtid="{D5CDD505-2E9C-101B-9397-08002B2CF9AE}" pid="6" name="DateTime3">
    <vt:lpwstr>11/06/2024 13:12:40</vt:lpwstr>
  </property>
</Properties>
</file>