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000" activeTab="5"/>
  </bookViews>
  <sheets>
    <sheet name="ANN I KH UNITS" sheetId="1" r:id="rId1"/>
    <sheet name="ANN II SPL UNITS" sheetId="2" r:id="rId2"/>
    <sheet name="ANN III KH APR" sheetId="3" r:id="rId3"/>
    <sheet name="ANN III SPL APR" sheetId="4" r:id="rId4"/>
    <sheet name="ANN III KH SI" sheetId="5" r:id="rId5"/>
    <sheet name="ANN III SPL SI" sheetId="6" r:id="rId6"/>
  </sheets>
  <definedNames>
    <definedName name="_xlnm.Print_Area" localSheetId="0">'ANN I KH UNITS'!$A$1:$BH$20</definedName>
    <definedName name="_xlnm.Print_Area" localSheetId="1">'ANN II SPL UNITS'!$A$1:$I$9</definedName>
    <definedName name="_xlnm.Print_Area" localSheetId="2">'ANN III KH APR'!$A$1:$AB$59</definedName>
    <definedName name="_xlnm.Print_Area" localSheetId="4">'ANN III KH SI'!$A$1:$AB$58</definedName>
    <definedName name="_xlnm.Print_Area" localSheetId="5">'ANN III SPL SI'!$A$1:$P$10</definedName>
    <definedName name="_xlnm.Print_Titles" localSheetId="0">'ANN I KH UNITS'!$A:$B,'ANN I KH UNITS'!$1:$5</definedName>
    <definedName name="_xlnm.Print_Titles" localSheetId="2">'ANN III KH APR'!$A:$B,'ANN III KH APR'!$1:$4</definedName>
    <definedName name="_xlnm.Print_Titles" localSheetId="4">'ANN III KH SI'!$A:$B,'ANN III KH SI'!$3:$3</definedName>
    <definedName name="_xlnm.Print_Titles" localSheetId="5">'ANN III SPL SI'!$A:$B</definedName>
  </definedNames>
  <calcPr fullCalcOnLoad="1"/>
</workbook>
</file>

<file path=xl/sharedStrings.xml><?xml version="1.0" encoding="utf-8"?>
<sst xmlns="http://schemas.openxmlformats.org/spreadsheetml/2006/main" count="339" uniqueCount="170">
  <si>
    <t>Potato</t>
  </si>
  <si>
    <t>Red Chillies</t>
  </si>
  <si>
    <t>Onion</t>
  </si>
  <si>
    <t>Tapioca</t>
  </si>
  <si>
    <t>Banana</t>
  </si>
  <si>
    <t>Horticulture Crops</t>
  </si>
  <si>
    <t>Tirunelveli</t>
  </si>
  <si>
    <t>Sivagangai</t>
  </si>
  <si>
    <t>Erode</t>
  </si>
  <si>
    <t>Cuddalore</t>
  </si>
  <si>
    <t>Coimbatore</t>
  </si>
  <si>
    <t>Vellore</t>
  </si>
  <si>
    <t>Dharmapuri</t>
  </si>
  <si>
    <t>Virudhunagar</t>
  </si>
  <si>
    <t>Villupuram</t>
  </si>
  <si>
    <t>Perambalur</t>
  </si>
  <si>
    <t>Namakkal</t>
  </si>
  <si>
    <t>Thoothukudi</t>
  </si>
  <si>
    <t>Theni</t>
  </si>
  <si>
    <t>Madurai</t>
  </si>
  <si>
    <t>Tirupur</t>
  </si>
  <si>
    <t>Nagapattinam</t>
  </si>
  <si>
    <t>Kancheepuram</t>
  </si>
  <si>
    <t>Dindigul</t>
  </si>
  <si>
    <t>Ariyalur</t>
  </si>
  <si>
    <t>Salem</t>
  </si>
  <si>
    <t>Krishnagiri</t>
  </si>
  <si>
    <t>Karur</t>
  </si>
  <si>
    <t>CLUSTER VI</t>
  </si>
  <si>
    <t>CLUSTER IV</t>
  </si>
  <si>
    <t>CLUSTER V</t>
  </si>
  <si>
    <t>CLUSTER III</t>
  </si>
  <si>
    <t>CLUSTER I</t>
  </si>
  <si>
    <t>Crops</t>
  </si>
  <si>
    <t>S. No</t>
  </si>
  <si>
    <t>Bhendi</t>
  </si>
  <si>
    <t>Brinjal</t>
  </si>
  <si>
    <t>Cabbage</t>
  </si>
  <si>
    <t>Carrot</t>
  </si>
  <si>
    <t>Garlic</t>
  </si>
  <si>
    <t>Ginger</t>
  </si>
  <si>
    <t>Tomato</t>
  </si>
  <si>
    <t>Ranipet</t>
  </si>
  <si>
    <t>Kallakurichi</t>
  </si>
  <si>
    <t>Tenkasi</t>
  </si>
  <si>
    <t>Mayiladuthurai</t>
  </si>
  <si>
    <t>Thanjavur I</t>
  </si>
  <si>
    <t>Tiruchirapalli</t>
  </si>
  <si>
    <t>Pudukottai I</t>
  </si>
  <si>
    <t>Ramanathapuram II</t>
  </si>
  <si>
    <t>Sub Total</t>
  </si>
  <si>
    <t>Thiruvallur</t>
  </si>
  <si>
    <t>Sub total</t>
  </si>
  <si>
    <t>CLUSTER II</t>
  </si>
  <si>
    <t>Kanniyakumari</t>
  </si>
  <si>
    <t>CLUSTER VII</t>
  </si>
  <si>
    <t>CLUSTER VIII</t>
  </si>
  <si>
    <t>Thiruvarur I</t>
  </si>
  <si>
    <t>Thiruvarur II</t>
  </si>
  <si>
    <t>The Nilgiris</t>
  </si>
  <si>
    <t>CLUSTER IX</t>
  </si>
  <si>
    <t>CLUSTER X</t>
  </si>
  <si>
    <t>Thanjavur II</t>
  </si>
  <si>
    <t>Thiruvannamalai</t>
  </si>
  <si>
    <t>Ramanathapuram I</t>
  </si>
  <si>
    <t>CLUSTER XI</t>
  </si>
  <si>
    <t>CLUSTER XII</t>
  </si>
  <si>
    <t>CLUSTER XIII</t>
  </si>
  <si>
    <t>CLUSTER XIV</t>
  </si>
  <si>
    <t>Turmeric</t>
  </si>
  <si>
    <t>TOTAL KHARIF IUs</t>
  </si>
  <si>
    <t>Pudukottai II</t>
  </si>
  <si>
    <t>Thirupathur</t>
  </si>
  <si>
    <t>Chengalpattu</t>
  </si>
  <si>
    <t>IFFCO TOKIO GIC</t>
  </si>
  <si>
    <t>ANNEXURE I</t>
  </si>
  <si>
    <t>TOTAL IFFCO TOKIO</t>
  </si>
  <si>
    <t>AICIL</t>
  </si>
  <si>
    <t>TOTAL AICIL</t>
  </si>
  <si>
    <t>TOTAL IUs</t>
  </si>
  <si>
    <t>PMFBY- ABSTRACT OF NOTIFIED UNITS  -KHARIF 2021</t>
  </si>
  <si>
    <t>ANNEXURE II</t>
  </si>
  <si>
    <t>PMFBY- ABSTRACT OF NOTIFIED UNITS  -Special Season 2021-2022</t>
  </si>
  <si>
    <t>TOTAL</t>
  </si>
  <si>
    <t>Onion II</t>
  </si>
  <si>
    <t>TOTAL RABI SPECIAL IUs</t>
  </si>
  <si>
    <t>ANNEXURE III</t>
  </si>
  <si>
    <t xml:space="preserve">PMFBY - KHARIF 2021 - APPROVED PREMIUM RATE &amp; FARMER'S SHARE OF PREMIUM -  HORTICULTURAL CROPS </t>
  </si>
  <si>
    <t>S.
No</t>
  </si>
  <si>
    <t>DISTRICT</t>
  </si>
  <si>
    <t>BANANA</t>
  </si>
  <si>
    <t>BHENDI</t>
  </si>
  <si>
    <t>BRINJAL</t>
  </si>
  <si>
    <t>CABBAGE</t>
  </si>
  <si>
    <t>CARROT</t>
  </si>
  <si>
    <t>GARLIC</t>
  </si>
  <si>
    <t>GINGER</t>
  </si>
  <si>
    <t>ONION</t>
  </si>
  <si>
    <t>POTATO</t>
  </si>
  <si>
    <t>RED CHILLIES</t>
  </si>
  <si>
    <t>TAPIOCA</t>
  </si>
  <si>
    <t>TOMATO</t>
  </si>
  <si>
    <t>TURMERIC</t>
  </si>
  <si>
    <t>APPROVED PREMIUM RATE
(% OF SI)</t>
  </si>
  <si>
    <t>PREMIUM RATE OF FARMERS
(%)</t>
  </si>
  <si>
    <t>Cluster 1</t>
  </si>
  <si>
    <t>Cluster 2</t>
  </si>
  <si>
    <t xml:space="preserve">Thanjavur I </t>
  </si>
  <si>
    <t>Cluster 3</t>
  </si>
  <si>
    <t>Thoothukkudi</t>
  </si>
  <si>
    <t>Tiruchirappalli</t>
  </si>
  <si>
    <t>Cluster 4</t>
  </si>
  <si>
    <t xml:space="preserve">Pudukkottai </t>
  </si>
  <si>
    <t>Tiruppur</t>
  </si>
  <si>
    <t>Cluster 5</t>
  </si>
  <si>
    <t>Cluster 6</t>
  </si>
  <si>
    <t>Cluster 7</t>
  </si>
  <si>
    <t>Tirupathur</t>
  </si>
  <si>
    <t>Cluster 8</t>
  </si>
  <si>
    <t>Thiruvarur 2</t>
  </si>
  <si>
    <t>Cluster 9</t>
  </si>
  <si>
    <t>Thiruvarur 1</t>
  </si>
  <si>
    <t>Cluster 10</t>
  </si>
  <si>
    <t>Cluster 11</t>
  </si>
  <si>
    <t xml:space="preserve">Thanjavur II </t>
  </si>
  <si>
    <t>Cluster 12</t>
  </si>
  <si>
    <t>Tiruvannamalai</t>
  </si>
  <si>
    <t xml:space="preserve">Ramanathapuram I </t>
  </si>
  <si>
    <t>Cluster 13</t>
  </si>
  <si>
    <t>Cluster 14</t>
  </si>
  <si>
    <t xml:space="preserve">Pudukkottai II </t>
  </si>
  <si>
    <t xml:space="preserve">PMFBY - RABI SPECIAL SEASON 2021-22 - APPROVED PREMIUM RATE &amp; FARMER'S SHARE OF PREMIUM -  HORTICULTURAL CROPS </t>
  </si>
  <si>
    <t>ONION II</t>
  </si>
  <si>
    <t>APPROVED PREMIUM RATE
( % OF SI)</t>
  </si>
  <si>
    <t>CLUSTER 2</t>
  </si>
  <si>
    <t>CLUSTER 3</t>
  </si>
  <si>
    <t>CLUSTER 11</t>
  </si>
  <si>
    <t>SCALE OF FINANCE  FOR HORTICULTURAL CROPS TO BE ADOPTED AS SUM INSURED (Rs per Hectare) DURING KHARIF 2021</t>
  </si>
  <si>
    <t>BANANA (AC)</t>
  </si>
  <si>
    <t xml:space="preserve">BANANA </t>
  </si>
  <si>
    <t>BHENDI (AC)</t>
  </si>
  <si>
    <t>BRINJAL (AC)</t>
  </si>
  <si>
    <t xml:space="preserve">BRINJAL </t>
  </si>
  <si>
    <t>CABBAGE (AC)</t>
  </si>
  <si>
    <t xml:space="preserve">CABBAGE </t>
  </si>
  <si>
    <t>CARROT (AC)</t>
  </si>
  <si>
    <t xml:space="preserve">CARROT </t>
  </si>
  <si>
    <t>TURMERIC  (AC)</t>
  </si>
  <si>
    <t>GARLIC (AC)</t>
  </si>
  <si>
    <t xml:space="preserve">GARLIC </t>
  </si>
  <si>
    <t>GINGER (AC)</t>
  </si>
  <si>
    <t xml:space="preserve">GINGER </t>
  </si>
  <si>
    <t>ONION (AC)</t>
  </si>
  <si>
    <t xml:space="preserve">ONION </t>
  </si>
  <si>
    <t>POTATO (AC)</t>
  </si>
  <si>
    <t xml:space="preserve">POTATO </t>
  </si>
  <si>
    <t>RED CHILLIES (AC)</t>
  </si>
  <si>
    <t xml:space="preserve">RED CHILLIES </t>
  </si>
  <si>
    <t>TAPIOCA (AC)</t>
  </si>
  <si>
    <t>TOMATO (AC)</t>
  </si>
  <si>
    <t xml:space="preserve">TOMATO </t>
  </si>
  <si>
    <t>Pudukkottai I</t>
  </si>
  <si>
    <t xml:space="preserve">  </t>
  </si>
  <si>
    <t>Thiruvarur 2 (L&amp; M)</t>
  </si>
  <si>
    <t>Thiruvarur 1 (High)</t>
  </si>
  <si>
    <t>Pudukkottai II</t>
  </si>
  <si>
    <t>SCALE OF FINANCE  FOR HORTICULTURAL CROPS TO BE ADOPTED AS SUM INSURED (Rs per Hectare) DURING 2021-2022                                                                           (RABI SPECIAL SEASON)</t>
  </si>
  <si>
    <t xml:space="preserve">   </t>
  </si>
  <si>
    <t>CORIANDER</t>
  </si>
  <si>
    <t>ONION II (AC)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</si>
</sst>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b/>
      <sz val="11"/>
      <color indexed="63"/>
      <name val="Calibri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2"/>
      <color theme="1"/>
      <name val="Calibri"/>
      <family val="2"/>
    </font>
    <font>
      <b/>
      <sz val="11"/>
      <color rgb="FF3F3F3F"/>
      <name val="Calibri"/>
      <family val="2"/>
    </font>
    <font>
      <sz val="10"/>
      <color rgb="FF000000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sz val="11"/>
      <color rgb="FFFF0000"/>
      <name val="Arial"/>
      <family val="2"/>
    </font>
    <font>
      <sz val="11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1"/>
      <color rgb="FF000000"/>
      <name val="Arial"/>
      <family val="2"/>
    </font>
    <font>
      <b/>
      <sz val="14"/>
      <color theme="1"/>
      <name val="Arial"/>
      <family val="2"/>
    </font>
    <font>
      <b/>
      <sz val="10"/>
      <color rgb="FF000000"/>
      <name val="Arial"/>
      <family val="2"/>
    </font>
    <font>
      <b/>
      <sz val="12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7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2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8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>
      <alignment/>
      <protection/>
    </xf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36">
    <xf numFmtId="0" fontId="0" fillId="0" borderId="0" xfId="0" applyFont="1" applyAlignment="1">
      <alignment/>
    </xf>
    <xf numFmtId="0" fontId="54" fillId="33" borderId="10" xfId="0" applyFont="1" applyFill="1" applyBorder="1" applyAlignment="1">
      <alignment vertical="center"/>
    </xf>
    <xf numFmtId="0" fontId="55" fillId="33" borderId="10" xfId="0" applyFont="1" applyFill="1" applyBorder="1" applyAlignment="1">
      <alignment horizontal="center" vertical="center"/>
    </xf>
    <xf numFmtId="0" fontId="54" fillId="33" borderId="11" xfId="0" applyFont="1" applyFill="1" applyBorder="1" applyAlignment="1">
      <alignment vertical="center"/>
    </xf>
    <xf numFmtId="0" fontId="54" fillId="33" borderId="0" xfId="0" applyFont="1" applyFill="1" applyAlignment="1">
      <alignment horizontal="center" vertical="center"/>
    </xf>
    <xf numFmtId="0" fontId="54" fillId="33" borderId="10" xfId="0" applyFont="1" applyFill="1" applyBorder="1" applyAlignment="1">
      <alignment horizontal="center" vertical="center" textRotation="90" wrapText="1"/>
    </xf>
    <xf numFmtId="0" fontId="55" fillId="0" borderId="10" xfId="0" applyFont="1" applyBorder="1" applyAlignment="1">
      <alignment vertical="center"/>
    </xf>
    <xf numFmtId="0" fontId="5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6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54" fillId="33" borderId="10" xfId="0" applyFont="1" applyFill="1" applyBorder="1" applyAlignment="1">
      <alignment horizontal="center" vertical="center"/>
    </xf>
    <xf numFmtId="0" fontId="54" fillId="33" borderId="10" xfId="0" applyFont="1" applyFill="1" applyBorder="1" applyAlignment="1">
      <alignment horizontal="center" vertical="center" wrapText="1"/>
    </xf>
    <xf numFmtId="0" fontId="56" fillId="33" borderId="12" xfId="0" applyFont="1" applyFill="1" applyBorder="1" applyAlignment="1">
      <alignment horizontal="center" vertical="center"/>
    </xf>
    <xf numFmtId="0" fontId="56" fillId="33" borderId="10" xfId="0" applyFont="1" applyFill="1" applyBorder="1" applyAlignment="1">
      <alignment vertical="center" textRotation="90" wrapText="1"/>
    </xf>
    <xf numFmtId="0" fontId="56" fillId="33" borderId="11" xfId="0" applyFont="1" applyFill="1" applyBorder="1" applyAlignment="1">
      <alignment horizontal="center" vertical="center"/>
    </xf>
    <xf numFmtId="0" fontId="56" fillId="33" borderId="10" xfId="0" applyFont="1" applyFill="1" applyBorder="1" applyAlignment="1">
      <alignment horizontal="center" vertical="center" wrapText="1"/>
    </xf>
    <xf numFmtId="0" fontId="55" fillId="33" borderId="10" xfId="0" applyFont="1" applyFill="1" applyBorder="1" applyAlignment="1">
      <alignment vertical="center"/>
    </xf>
    <xf numFmtId="0" fontId="55" fillId="33" borderId="10" xfId="0" applyFont="1" applyFill="1" applyBorder="1" applyAlignment="1">
      <alignment vertical="center" wrapText="1"/>
    </xf>
    <xf numFmtId="0" fontId="55" fillId="33" borderId="0" xfId="0" applyFont="1" applyFill="1" applyAlignment="1">
      <alignment vertical="center"/>
    </xf>
    <xf numFmtId="0" fontId="55" fillId="33" borderId="0" xfId="0" applyFont="1" applyFill="1" applyAlignment="1">
      <alignment vertical="center" wrapText="1"/>
    </xf>
    <xf numFmtId="0" fontId="54" fillId="33" borderId="10" xfId="0" applyFont="1" applyFill="1" applyBorder="1" applyAlignment="1">
      <alignment vertical="center" wrapText="1"/>
    </xf>
    <xf numFmtId="0" fontId="57" fillId="33" borderId="10" xfId="0" applyFont="1" applyFill="1" applyBorder="1" applyAlignment="1">
      <alignment vertical="center" wrapText="1"/>
    </xf>
    <xf numFmtId="0" fontId="54" fillId="33" borderId="0" xfId="0" applyFont="1" applyFill="1" applyAlignment="1">
      <alignment vertical="center" wrapText="1"/>
    </xf>
    <xf numFmtId="0" fontId="56" fillId="33" borderId="0" xfId="0" applyFont="1" applyFill="1" applyAlignment="1">
      <alignment vertical="center" wrapText="1"/>
    </xf>
    <xf numFmtId="0" fontId="57" fillId="33" borderId="0" xfId="0" applyFont="1" applyFill="1" applyAlignment="1">
      <alignment vertical="center" wrapText="1"/>
    </xf>
    <xf numFmtId="0" fontId="54" fillId="33" borderId="10" xfId="0" applyFont="1" applyFill="1" applyBorder="1" applyAlignment="1">
      <alignment horizontal="center" vertical="center"/>
    </xf>
    <xf numFmtId="0" fontId="54" fillId="33" borderId="10" xfId="0" applyFont="1" applyFill="1" applyBorder="1" applyAlignment="1">
      <alignment horizontal="center" vertical="center" textRotation="90" wrapText="1"/>
    </xf>
    <xf numFmtId="0" fontId="54" fillId="33" borderId="10" xfId="0" applyFont="1" applyFill="1" applyBorder="1" applyAlignment="1">
      <alignment horizontal="center" vertical="center" wrapText="1"/>
    </xf>
    <xf numFmtId="0" fontId="55" fillId="0" borderId="0" xfId="0" applyFont="1" applyAlignment="1">
      <alignment/>
    </xf>
    <xf numFmtId="0" fontId="54" fillId="0" borderId="0" xfId="0" applyFont="1" applyBorder="1" applyAlignment="1">
      <alignment horizontal="center"/>
    </xf>
    <xf numFmtId="0" fontId="54" fillId="0" borderId="11" xfId="0" applyFont="1" applyBorder="1" applyAlignment="1">
      <alignment horizontal="center"/>
    </xf>
    <xf numFmtId="0" fontId="55" fillId="33" borderId="10" xfId="0" applyFont="1" applyFill="1" applyBorder="1" applyAlignment="1">
      <alignment vertical="top" wrapText="1"/>
    </xf>
    <xf numFmtId="0" fontId="54" fillId="33" borderId="10" xfId="0" applyFont="1" applyFill="1" applyBorder="1" applyAlignment="1">
      <alignment vertical="top" wrapText="1"/>
    </xf>
    <xf numFmtId="0" fontId="55" fillId="0" borderId="10" xfId="0" applyFont="1" applyBorder="1" applyAlignment="1">
      <alignment/>
    </xf>
    <xf numFmtId="0" fontId="58" fillId="33" borderId="10" xfId="0" applyFont="1" applyFill="1" applyBorder="1" applyAlignment="1">
      <alignment vertical="center"/>
    </xf>
    <xf numFmtId="0" fontId="54" fillId="0" borderId="10" xfId="0" applyFont="1" applyBorder="1" applyAlignment="1">
      <alignment horizontal="center" vertical="center"/>
    </xf>
    <xf numFmtId="0" fontId="55" fillId="33" borderId="0" xfId="0" applyFont="1" applyFill="1" applyBorder="1" applyAlignment="1">
      <alignment horizontal="center" vertical="center" wrapText="1"/>
    </xf>
    <xf numFmtId="0" fontId="54" fillId="33" borderId="0" xfId="0" applyFont="1" applyFill="1" applyBorder="1" applyAlignment="1">
      <alignment vertical="center" wrapText="1"/>
    </xf>
    <xf numFmtId="0" fontId="55" fillId="33" borderId="0" xfId="0" applyFont="1" applyFill="1" applyBorder="1" applyAlignment="1">
      <alignment vertical="center" wrapText="1"/>
    </xf>
    <xf numFmtId="0" fontId="59" fillId="33" borderId="0" xfId="0" applyFont="1" applyFill="1" applyBorder="1" applyAlignment="1">
      <alignment vertical="center" wrapText="1"/>
    </xf>
    <xf numFmtId="0" fontId="59" fillId="33" borderId="10" xfId="0" applyFont="1" applyFill="1" applyBorder="1" applyAlignment="1">
      <alignment horizontal="center" vertical="center" wrapText="1"/>
    </xf>
    <xf numFmtId="0" fontId="59" fillId="33" borderId="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4" fillId="34" borderId="10" xfId="62" applyFont="1" applyFill="1" applyBorder="1" applyAlignment="1">
      <alignment horizontal="left" vertical="center" wrapText="1"/>
      <protection/>
    </xf>
    <xf numFmtId="0" fontId="55" fillId="0" borderId="10" xfId="62" applyFont="1" applyBorder="1" applyAlignment="1">
      <alignment horizontal="left" vertical="center" wrapText="1"/>
      <protection/>
    </xf>
    <xf numFmtId="2" fontId="55" fillId="33" borderId="10" xfId="73" applyNumberFormat="1" applyFont="1" applyFill="1" applyBorder="1" applyAlignment="1">
      <alignment horizontal="center" vertical="center"/>
    </xf>
    <xf numFmtId="2" fontId="55" fillId="33" borderId="10" xfId="0" applyNumberFormat="1" applyFont="1" applyFill="1" applyBorder="1" applyAlignment="1">
      <alignment horizontal="center" vertical="center" wrapText="1"/>
    </xf>
    <xf numFmtId="0" fontId="60" fillId="33" borderId="0" xfId="0" applyFont="1" applyFill="1" applyBorder="1" applyAlignment="1">
      <alignment horizontal="center" vertical="center" wrapText="1"/>
    </xf>
    <xf numFmtId="0" fontId="60" fillId="33" borderId="0" xfId="0" applyFont="1" applyFill="1" applyBorder="1" applyAlignment="1">
      <alignment vertical="center" wrapText="1"/>
    </xf>
    <xf numFmtId="0" fontId="61" fillId="0" borderId="0" xfId="0" applyFont="1" applyAlignment="1">
      <alignment vertical="center"/>
    </xf>
    <xf numFmtId="0" fontId="62" fillId="0" borderId="0" xfId="0" applyFont="1" applyAlignment="1">
      <alignment horizontal="center" vertical="center"/>
    </xf>
    <xf numFmtId="0" fontId="62" fillId="33" borderId="0" xfId="0" applyFont="1" applyFill="1" applyBorder="1" applyAlignment="1">
      <alignment vertical="center" wrapText="1"/>
    </xf>
    <xf numFmtId="0" fontId="62" fillId="33" borderId="10" xfId="0" applyFont="1" applyFill="1" applyBorder="1" applyAlignment="1">
      <alignment horizontal="center" vertical="center" wrapText="1"/>
    </xf>
    <xf numFmtId="0" fontId="62" fillId="33" borderId="0" xfId="0" applyFont="1" applyFill="1" applyBorder="1" applyAlignment="1">
      <alignment horizontal="center" vertical="center" wrapText="1"/>
    </xf>
    <xf numFmtId="0" fontId="61" fillId="0" borderId="10" xfId="0" applyFont="1" applyBorder="1" applyAlignment="1">
      <alignment vertical="center"/>
    </xf>
    <xf numFmtId="0" fontId="62" fillId="0" borderId="10" xfId="0" applyFont="1" applyBorder="1" applyAlignment="1">
      <alignment vertical="center"/>
    </xf>
    <xf numFmtId="0" fontId="61" fillId="0" borderId="10" xfId="0" applyFont="1" applyBorder="1" applyAlignment="1">
      <alignment horizontal="center" vertical="center"/>
    </xf>
    <xf numFmtId="0" fontId="62" fillId="33" borderId="10" xfId="0" applyFont="1" applyFill="1" applyBorder="1" applyAlignment="1">
      <alignment horizontal="left" vertical="center" wrapText="1"/>
    </xf>
    <xf numFmtId="0" fontId="3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vertical="center" wrapText="1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63" fillId="33" borderId="10" xfId="0" applyFont="1" applyFill="1" applyBorder="1" applyAlignment="1">
      <alignment horizontal="center" vertical="center" wrapText="1"/>
    </xf>
    <xf numFmtId="0" fontId="4" fillId="34" borderId="10" xfId="62" applyFont="1" applyFill="1" applyBorder="1" applyAlignment="1">
      <alignment horizontal="center" vertical="center" wrapText="1"/>
      <protection/>
    </xf>
    <xf numFmtId="0" fontId="55" fillId="0" borderId="10" xfId="62" applyFont="1" applyBorder="1" applyAlignment="1">
      <alignment horizontal="center" vertical="center" wrapText="1"/>
      <protection/>
    </xf>
    <xf numFmtId="0" fontId="3" fillId="33" borderId="13" xfId="0" applyFont="1" applyFill="1" applyBorder="1" applyAlignment="1">
      <alignment horizontal="center" vertical="center" wrapText="1"/>
    </xf>
    <xf numFmtId="1" fontId="3" fillId="33" borderId="13" xfId="0" applyNumberFormat="1" applyFont="1" applyFill="1" applyBorder="1" applyAlignment="1">
      <alignment horizontal="center" vertical="center" wrapText="1"/>
    </xf>
    <xf numFmtId="1" fontId="3" fillId="33" borderId="10" xfId="0" applyNumberFormat="1" applyFont="1" applyFill="1" applyBorder="1" applyAlignment="1">
      <alignment horizontal="center" vertical="center" wrapText="1"/>
    </xf>
    <xf numFmtId="0" fontId="3" fillId="11" borderId="10" xfId="0" applyFont="1" applyFill="1" applyBorder="1" applyAlignment="1">
      <alignment horizontal="center" vertical="center" wrapText="1"/>
    </xf>
    <xf numFmtId="0" fontId="55" fillId="11" borderId="10" xfId="62" applyFont="1" applyFill="1" applyBorder="1" applyAlignment="1">
      <alignment horizontal="left" vertical="center" wrapText="1"/>
      <protection/>
    </xf>
    <xf numFmtId="0" fontId="55" fillId="11" borderId="10" xfId="62" applyFont="1" applyFill="1" applyBorder="1" applyAlignment="1">
      <alignment horizontal="center" vertical="center" wrapText="1"/>
      <protection/>
    </xf>
    <xf numFmtId="1" fontId="3" fillId="11" borderId="10" xfId="0" applyNumberFormat="1" applyFont="1" applyFill="1" applyBorder="1" applyAlignment="1">
      <alignment horizontal="center" vertical="center" wrapText="1"/>
    </xf>
    <xf numFmtId="0" fontId="3" fillId="11" borderId="13" xfId="0" applyFont="1" applyFill="1" applyBorder="1" applyAlignment="1">
      <alignment horizontal="center" vertical="center" wrapText="1"/>
    </xf>
    <xf numFmtId="1" fontId="3" fillId="11" borderId="13" xfId="0" applyNumberFormat="1" applyFont="1" applyFill="1" applyBorder="1" applyAlignment="1">
      <alignment horizontal="center" vertical="center" wrapText="1"/>
    </xf>
    <xf numFmtId="0" fontId="55" fillId="11" borderId="0" xfId="0" applyFont="1" applyFill="1" applyAlignment="1">
      <alignment vertical="center" wrapText="1"/>
    </xf>
    <xf numFmtId="0" fontId="55" fillId="33" borderId="10" xfId="0" applyFont="1" applyFill="1" applyBorder="1" applyAlignment="1">
      <alignment horizontal="center" vertical="center" wrapText="1"/>
    </xf>
    <xf numFmtId="0" fontId="55" fillId="11" borderId="10" xfId="0" applyFont="1" applyFill="1" applyBorder="1" applyAlignment="1">
      <alignment horizontal="center" vertical="center" wrapText="1"/>
    </xf>
    <xf numFmtId="0" fontId="57" fillId="11" borderId="0" xfId="0" applyFont="1" applyFill="1" applyAlignment="1">
      <alignment vertical="center" wrapText="1"/>
    </xf>
    <xf numFmtId="0" fontId="4" fillId="34" borderId="13" xfId="62" applyFont="1" applyFill="1" applyBorder="1" applyAlignment="1">
      <alignment horizontal="center" vertical="center" wrapText="1"/>
      <protection/>
    </xf>
    <xf numFmtId="0" fontId="55" fillId="0" borderId="13" xfId="62" applyFont="1" applyBorder="1" applyAlignment="1">
      <alignment horizontal="center" vertical="center" wrapText="1"/>
      <protection/>
    </xf>
    <xf numFmtId="1" fontId="55" fillId="33" borderId="10" xfId="0" applyNumberFormat="1" applyFont="1" applyFill="1" applyBorder="1" applyAlignment="1">
      <alignment horizontal="center" vertical="center" wrapText="1"/>
    </xf>
    <xf numFmtId="0" fontId="55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horizontal="center" vertical="top" wrapText="1"/>
    </xf>
    <xf numFmtId="0" fontId="3" fillId="33" borderId="0" xfId="0" applyFont="1" applyFill="1" applyAlignment="1">
      <alignment vertical="top" wrapText="1"/>
    </xf>
    <xf numFmtId="0" fontId="0" fillId="33" borderId="0" xfId="0" applyFont="1" applyFill="1" applyAlignment="1">
      <alignment vertical="top" wrapText="1"/>
    </xf>
    <xf numFmtId="0" fontId="4" fillId="33" borderId="0" xfId="0" applyFont="1" applyFill="1" applyAlignment="1">
      <alignment vertical="top" wrapText="1"/>
    </xf>
    <xf numFmtId="0" fontId="54" fillId="33" borderId="11" xfId="0" applyFont="1" applyFill="1" applyBorder="1" applyAlignment="1">
      <alignment horizontal="center" vertical="top" wrapText="1"/>
    </xf>
    <xf numFmtId="0" fontId="52" fillId="33" borderId="0" xfId="0" applyFont="1" applyFill="1" applyAlignment="1">
      <alignment vertical="top" wrapText="1"/>
    </xf>
    <xf numFmtId="0" fontId="52" fillId="33" borderId="0" xfId="0" applyFont="1" applyFill="1" applyAlignment="1">
      <alignment vertical="center" wrapText="1"/>
    </xf>
    <xf numFmtId="0" fontId="4" fillId="33" borderId="10" xfId="0" applyFont="1" applyFill="1" applyBorder="1" applyAlignment="1">
      <alignment vertical="center" wrapText="1"/>
    </xf>
    <xf numFmtId="1" fontId="3" fillId="33" borderId="13" xfId="0" applyNumberFormat="1" applyFont="1" applyFill="1" applyBorder="1" applyAlignment="1">
      <alignment vertical="center" wrapText="1"/>
    </xf>
    <xf numFmtId="0" fontId="3" fillId="33" borderId="10" xfId="0" applyFont="1" applyFill="1" applyBorder="1" applyAlignment="1">
      <alignment vertical="center" wrapText="1"/>
    </xf>
    <xf numFmtId="1" fontId="3" fillId="33" borderId="10" xfId="0" applyNumberFormat="1" applyFont="1" applyFill="1" applyBorder="1" applyAlignment="1">
      <alignment horizontal="right" vertical="center" wrapText="1"/>
    </xf>
    <xf numFmtId="0" fontId="3" fillId="33" borderId="10" xfId="0" applyFont="1" applyFill="1" applyBorder="1" applyAlignment="1">
      <alignment horizontal="right" vertical="center" wrapText="1"/>
    </xf>
    <xf numFmtId="1" fontId="3" fillId="33" borderId="10" xfId="0" applyNumberFormat="1" applyFont="1" applyFill="1" applyBorder="1" applyAlignment="1">
      <alignment vertical="center" wrapText="1"/>
    </xf>
    <xf numFmtId="0" fontId="53" fillId="33" borderId="0" xfId="0" applyFont="1" applyFill="1" applyAlignment="1">
      <alignment vertical="top" wrapText="1"/>
    </xf>
    <xf numFmtId="0" fontId="54" fillId="33" borderId="14" xfId="0" applyFont="1" applyFill="1" applyBorder="1" applyAlignment="1">
      <alignment horizontal="center" vertical="center" wrapText="1"/>
    </xf>
    <xf numFmtId="0" fontId="54" fillId="33" borderId="15" xfId="0" applyFont="1" applyFill="1" applyBorder="1" applyAlignment="1">
      <alignment horizontal="center" vertical="center" wrapText="1"/>
    </xf>
    <xf numFmtId="0" fontId="54" fillId="33" borderId="16" xfId="0" applyFont="1" applyFill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center" vertical="center" wrapText="1"/>
    </xf>
    <xf numFmtId="0" fontId="54" fillId="33" borderId="12" xfId="0" applyFont="1" applyFill="1" applyBorder="1" applyAlignment="1">
      <alignment horizontal="center" vertical="center"/>
    </xf>
    <xf numFmtId="0" fontId="54" fillId="33" borderId="17" xfId="0" applyFont="1" applyFill="1" applyBorder="1" applyAlignment="1">
      <alignment horizontal="center" vertical="center"/>
    </xf>
    <xf numFmtId="0" fontId="54" fillId="33" borderId="10" xfId="0" applyFont="1" applyFill="1" applyBorder="1" applyAlignment="1">
      <alignment horizontal="center" vertical="center"/>
    </xf>
    <xf numFmtId="0" fontId="54" fillId="33" borderId="13" xfId="0" applyFont="1" applyFill="1" applyBorder="1" applyAlignment="1">
      <alignment horizontal="center" vertical="center"/>
    </xf>
    <xf numFmtId="0" fontId="56" fillId="33" borderId="18" xfId="0" applyFont="1" applyFill="1" applyBorder="1" applyAlignment="1">
      <alignment horizontal="center" vertical="center" textRotation="90" wrapText="1"/>
    </xf>
    <xf numFmtId="0" fontId="56" fillId="33" borderId="19" xfId="0" applyFont="1" applyFill="1" applyBorder="1" applyAlignment="1">
      <alignment horizontal="center" vertical="center" textRotation="90" wrapText="1"/>
    </xf>
    <xf numFmtId="0" fontId="54" fillId="33" borderId="10" xfId="0" applyFont="1" applyFill="1" applyBorder="1" applyAlignment="1">
      <alignment horizontal="center" vertical="center" textRotation="90" wrapText="1"/>
    </xf>
    <xf numFmtId="0" fontId="54" fillId="33" borderId="18" xfId="0" applyFont="1" applyFill="1" applyBorder="1" applyAlignment="1">
      <alignment horizontal="center" vertical="center"/>
    </xf>
    <xf numFmtId="0" fontId="54" fillId="33" borderId="20" xfId="0" applyFont="1" applyFill="1" applyBorder="1" applyAlignment="1">
      <alignment horizontal="center" vertical="center"/>
    </xf>
    <xf numFmtId="0" fontId="54" fillId="33" borderId="21" xfId="0" applyFont="1" applyFill="1" applyBorder="1" applyAlignment="1">
      <alignment horizontal="center" vertical="center"/>
    </xf>
    <xf numFmtId="0" fontId="64" fillId="33" borderId="0" xfId="0" applyFont="1" applyFill="1" applyAlignment="1">
      <alignment horizontal="right" vertical="center" wrapText="1"/>
    </xf>
    <xf numFmtId="0" fontId="54" fillId="33" borderId="12" xfId="0" applyFont="1" applyFill="1" applyBorder="1" applyAlignment="1">
      <alignment horizontal="center" vertical="top" wrapText="1"/>
    </xf>
    <xf numFmtId="0" fontId="54" fillId="33" borderId="13" xfId="0" applyFont="1" applyFill="1" applyBorder="1" applyAlignment="1">
      <alignment horizontal="center" vertical="top" wrapText="1"/>
    </xf>
    <xf numFmtId="0" fontId="54" fillId="33" borderId="12" xfId="0" applyFont="1" applyFill="1" applyBorder="1" applyAlignment="1">
      <alignment horizontal="center" vertical="center" wrapText="1"/>
    </xf>
    <xf numFmtId="0" fontId="54" fillId="33" borderId="13" xfId="0" applyFont="1" applyFill="1" applyBorder="1" applyAlignment="1">
      <alignment horizontal="center" vertical="center" wrapText="1"/>
    </xf>
    <xf numFmtId="0" fontId="64" fillId="33" borderId="0" xfId="0" applyFont="1" applyFill="1" applyAlignment="1">
      <alignment horizontal="right" vertical="top" wrapText="1"/>
    </xf>
    <xf numFmtId="0" fontId="54" fillId="0" borderId="0" xfId="0" applyFont="1" applyAlignment="1">
      <alignment horizontal="center"/>
    </xf>
    <xf numFmtId="0" fontId="54" fillId="0" borderId="0" xfId="0" applyFont="1" applyBorder="1" applyAlignment="1">
      <alignment horizontal="center"/>
    </xf>
    <xf numFmtId="0" fontId="54" fillId="0" borderId="12" xfId="0" applyFont="1" applyBorder="1" applyAlignment="1">
      <alignment horizontal="center"/>
    </xf>
    <xf numFmtId="0" fontId="54" fillId="0" borderId="13" xfId="0" applyFont="1" applyBorder="1" applyAlignment="1">
      <alignment horizontal="center"/>
    </xf>
    <xf numFmtId="0" fontId="54" fillId="0" borderId="17" xfId="0" applyFont="1" applyBorder="1" applyAlignment="1">
      <alignment horizontal="center"/>
    </xf>
    <xf numFmtId="0" fontId="54" fillId="33" borderId="14" xfId="0" applyFont="1" applyFill="1" applyBorder="1" applyAlignment="1">
      <alignment horizontal="center" vertical="center" textRotation="90" wrapText="1"/>
    </xf>
    <xf numFmtId="0" fontId="54" fillId="33" borderId="15" xfId="0" applyFont="1" applyFill="1" applyBorder="1" applyAlignment="1">
      <alignment horizontal="center" vertical="center" textRotation="90" wrapText="1"/>
    </xf>
    <xf numFmtId="0" fontId="54" fillId="33" borderId="16" xfId="0" applyFont="1" applyFill="1" applyBorder="1" applyAlignment="1">
      <alignment horizontal="center" vertical="center" textRotation="90" wrapText="1"/>
    </xf>
    <xf numFmtId="0" fontId="54" fillId="33" borderId="0" xfId="0" applyFont="1" applyFill="1" applyBorder="1" applyAlignment="1">
      <alignment horizontal="center" vertical="center" wrapText="1"/>
    </xf>
    <xf numFmtId="0" fontId="59" fillId="33" borderId="10" xfId="0" applyFont="1" applyFill="1" applyBorder="1" applyAlignment="1">
      <alignment horizontal="center" vertical="center" wrapText="1"/>
    </xf>
    <xf numFmtId="0" fontId="65" fillId="33" borderId="10" xfId="0" applyFont="1" applyFill="1" applyBorder="1" applyAlignment="1">
      <alignment horizontal="center" vertical="center" wrapText="1"/>
    </xf>
    <xf numFmtId="0" fontId="62" fillId="33" borderId="11" xfId="0" applyFont="1" applyFill="1" applyBorder="1" applyAlignment="1">
      <alignment horizontal="center" vertical="center" wrapText="1"/>
    </xf>
    <xf numFmtId="0" fontId="62" fillId="33" borderId="10" xfId="0" applyFont="1" applyFill="1" applyBorder="1" applyAlignment="1">
      <alignment horizontal="center" vertical="center" wrapText="1"/>
    </xf>
    <xf numFmtId="0" fontId="66" fillId="33" borderId="10" xfId="0" applyFont="1" applyFill="1" applyBorder="1" applyAlignment="1">
      <alignment horizontal="center" vertical="center" wrapText="1"/>
    </xf>
    <xf numFmtId="0" fontId="54" fillId="33" borderId="0" xfId="0" applyFont="1" applyFill="1" applyAlignment="1">
      <alignment horizontal="center" vertical="center" wrapText="1"/>
    </xf>
    <xf numFmtId="0" fontId="54" fillId="33" borderId="11" xfId="0" applyFont="1" applyFill="1" applyBorder="1" applyAlignment="1">
      <alignment horizontal="center" vertical="center" wrapText="1"/>
    </xf>
    <xf numFmtId="0" fontId="54" fillId="33" borderId="0" xfId="0" applyFont="1" applyFill="1" applyAlignment="1">
      <alignment horizontal="center" vertical="top" wrapText="1"/>
    </xf>
    <xf numFmtId="0" fontId="54" fillId="33" borderId="11" xfId="0" applyFont="1" applyFill="1" applyBorder="1" applyAlignment="1">
      <alignment horizontal="center" vertical="top" wrapText="1"/>
    </xf>
    <xf numFmtId="0" fontId="52" fillId="33" borderId="0" xfId="0" applyFont="1" applyFill="1" applyAlignment="1">
      <alignment horizontal="center" vertical="top" wrapText="1"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2 2" xfId="59"/>
    <cellStyle name="Normal 2 3" xfId="60"/>
    <cellStyle name="Normal 2 4" xfId="61"/>
    <cellStyle name="Normal 2 7" xfId="62"/>
    <cellStyle name="Normal 3" xfId="63"/>
    <cellStyle name="Normal 3 2" xfId="64"/>
    <cellStyle name="Normal 4" xfId="65"/>
    <cellStyle name="Normal 4 2" xfId="66"/>
    <cellStyle name="Normal 4 2 2" xfId="67"/>
    <cellStyle name="Normal 5" xfId="68"/>
    <cellStyle name="Normal 5 2" xfId="69"/>
    <cellStyle name="Normal 6" xfId="70"/>
    <cellStyle name="Note" xfId="71"/>
    <cellStyle name="Output" xfId="72"/>
    <cellStyle name="Percent" xfId="73"/>
    <cellStyle name="TableStyleLight1" xfId="74"/>
    <cellStyle name="Title" xfId="75"/>
    <cellStyle name="Total" xfId="76"/>
    <cellStyle name="Warning Text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25"/>
  <sheetViews>
    <sheetView view="pageBreakPreview" zoomScaleSheetLayoutView="100" zoomScalePageLayoutView="0" workbookViewId="0" topLeftCell="A1">
      <pane xSplit="2" ySplit="5" topLeftCell="AH15" activePane="bottomRight" state="frozen"/>
      <selection pane="topLeft" activeCell="N61" sqref="N61"/>
      <selection pane="topRight" activeCell="N61" sqref="N61"/>
      <selection pane="bottomLeft" activeCell="N61" sqref="N61"/>
      <selection pane="bottomRight" activeCell="BI21" sqref="BI21"/>
    </sheetView>
  </sheetViews>
  <sheetFormatPr defaultColWidth="9.140625" defaultRowHeight="15"/>
  <cols>
    <col min="1" max="1" width="5.421875" style="19" customWidth="1"/>
    <col min="2" max="2" width="17.7109375" style="20" customWidth="1"/>
    <col min="3" max="4" width="6.00390625" style="20" customWidth="1"/>
    <col min="5" max="9" width="5.8515625" style="23" customWidth="1"/>
    <col min="10" max="10" width="7.00390625" style="24" customWidth="1"/>
    <col min="11" max="11" width="6.00390625" style="20" customWidth="1"/>
    <col min="12" max="12" width="5.8515625" style="20" customWidth="1"/>
    <col min="13" max="13" width="7.28125" style="23" customWidth="1"/>
    <col min="14" max="18" width="5.7109375" style="20" customWidth="1"/>
    <col min="19" max="19" width="6.00390625" style="23" customWidth="1"/>
    <col min="20" max="20" width="5.00390625" style="23" customWidth="1"/>
    <col min="21" max="21" width="5.140625" style="20" customWidth="1"/>
    <col min="22" max="25" width="5.8515625" style="20" customWidth="1"/>
    <col min="26" max="26" width="4.8515625" style="20" customWidth="1"/>
    <col min="27" max="27" width="5.8515625" style="20" customWidth="1"/>
    <col min="28" max="28" width="7.140625" style="23" customWidth="1"/>
    <col min="29" max="29" width="5.421875" style="23" customWidth="1"/>
    <col min="30" max="30" width="6.00390625" style="23" customWidth="1"/>
    <col min="31" max="33" width="6.140625" style="23" customWidth="1"/>
    <col min="34" max="34" width="5.8515625" style="20" customWidth="1"/>
    <col min="35" max="38" width="6.28125" style="20" customWidth="1"/>
    <col min="39" max="39" width="6.421875" style="20" customWidth="1"/>
    <col min="40" max="40" width="6.57421875" style="20" customWidth="1"/>
    <col min="41" max="41" width="7.00390625" style="20" customWidth="1"/>
    <col min="42" max="42" width="5.8515625" style="20" customWidth="1"/>
    <col min="43" max="44" width="5.421875" style="20" customWidth="1"/>
    <col min="45" max="46" width="5.00390625" style="20" customWidth="1"/>
    <col min="47" max="47" width="5.8515625" style="20" customWidth="1"/>
    <col min="48" max="48" width="5.140625" style="20" customWidth="1"/>
    <col min="49" max="49" width="6.140625" style="20" customWidth="1"/>
    <col min="50" max="52" width="5.57421875" style="20" customWidth="1"/>
    <col min="53" max="53" width="6.8515625" style="20" customWidth="1"/>
    <col min="54" max="54" width="7.00390625" style="20" customWidth="1"/>
    <col min="55" max="57" width="5.57421875" style="20" customWidth="1"/>
    <col min="58" max="58" width="6.140625" style="20" customWidth="1"/>
    <col min="59" max="59" width="6.140625" style="25" customWidth="1"/>
    <col min="60" max="60" width="7.7109375" style="19" customWidth="1"/>
    <col min="61" max="16384" width="9.140625" style="19" customWidth="1"/>
  </cols>
  <sheetData>
    <row r="1" spans="1:69" ht="18" customHeight="1">
      <c r="A1" s="17"/>
      <c r="B1" s="18"/>
      <c r="C1" s="100" t="s">
        <v>75</v>
      </c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1" t="s">
        <v>75</v>
      </c>
      <c r="AD1" s="102"/>
      <c r="AE1" s="102"/>
      <c r="AF1" s="102"/>
      <c r="AG1" s="102"/>
      <c r="AH1" s="102"/>
      <c r="AI1" s="102"/>
      <c r="AJ1" s="102"/>
      <c r="AK1" s="102"/>
      <c r="AL1" s="102"/>
      <c r="AM1" s="102"/>
      <c r="AN1" s="102"/>
      <c r="AO1" s="102"/>
      <c r="AP1" s="102"/>
      <c r="AQ1" s="102"/>
      <c r="AR1" s="102"/>
      <c r="AS1" s="102"/>
      <c r="AT1" s="102"/>
      <c r="AU1" s="102"/>
      <c r="AV1" s="102"/>
      <c r="AW1" s="102"/>
      <c r="AX1" s="102"/>
      <c r="AY1" s="102"/>
      <c r="AZ1" s="102"/>
      <c r="BA1" s="102"/>
      <c r="BB1" s="102"/>
      <c r="BC1" s="102"/>
      <c r="BD1" s="102"/>
      <c r="BE1" s="102"/>
      <c r="BF1" s="102"/>
      <c r="BG1" s="15"/>
      <c r="BH1" s="3"/>
      <c r="BI1" s="3"/>
      <c r="BJ1" s="3"/>
      <c r="BK1" s="3"/>
      <c r="BL1" s="3"/>
      <c r="BM1" s="3"/>
      <c r="BN1" s="3"/>
      <c r="BO1" s="3"/>
      <c r="BP1" s="3"/>
      <c r="BQ1" s="3"/>
    </row>
    <row r="2" spans="1:60" ht="19.5" customHeight="1">
      <c r="A2" s="17"/>
      <c r="B2" s="1"/>
      <c r="C2" s="103" t="s">
        <v>80</v>
      </c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8" t="s">
        <v>80</v>
      </c>
      <c r="AD2" s="109"/>
      <c r="AE2" s="109"/>
      <c r="AF2" s="109"/>
      <c r="AG2" s="109"/>
      <c r="AH2" s="109"/>
      <c r="AI2" s="109"/>
      <c r="AJ2" s="109"/>
      <c r="AK2" s="109"/>
      <c r="AL2" s="109"/>
      <c r="AM2" s="109"/>
      <c r="AN2" s="109"/>
      <c r="AO2" s="109"/>
      <c r="AP2" s="109"/>
      <c r="AQ2" s="109"/>
      <c r="AR2" s="109"/>
      <c r="AS2" s="109"/>
      <c r="AT2" s="109"/>
      <c r="AU2" s="109"/>
      <c r="AV2" s="109"/>
      <c r="AW2" s="109"/>
      <c r="AX2" s="109"/>
      <c r="AY2" s="109"/>
      <c r="AZ2" s="109"/>
      <c r="BA2" s="109"/>
      <c r="BB2" s="109"/>
      <c r="BC2" s="109"/>
      <c r="BD2" s="109"/>
      <c r="BE2" s="109"/>
      <c r="BF2" s="109"/>
      <c r="BG2" s="110"/>
      <c r="BH2" s="107" t="s">
        <v>79</v>
      </c>
    </row>
    <row r="3" spans="1:60" ht="19.5" customHeight="1">
      <c r="A3" s="97" t="s">
        <v>34</v>
      </c>
      <c r="B3" s="97" t="s">
        <v>33</v>
      </c>
      <c r="C3" s="101" t="s">
        <v>74</v>
      </c>
      <c r="D3" s="102"/>
      <c r="E3" s="102"/>
      <c r="F3" s="102"/>
      <c r="G3" s="102"/>
      <c r="H3" s="102"/>
      <c r="I3" s="102"/>
      <c r="J3" s="104"/>
      <c r="K3" s="101" t="s">
        <v>77</v>
      </c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4"/>
      <c r="AC3" s="103" t="s">
        <v>77</v>
      </c>
      <c r="AD3" s="103"/>
      <c r="AE3" s="103"/>
      <c r="AF3" s="103"/>
      <c r="AG3" s="103"/>
      <c r="AH3" s="103"/>
      <c r="AI3" s="103"/>
      <c r="AJ3" s="103"/>
      <c r="AK3" s="103"/>
      <c r="AL3" s="103"/>
      <c r="AM3" s="103"/>
      <c r="AN3" s="103"/>
      <c r="AO3" s="103"/>
      <c r="AP3" s="103"/>
      <c r="AQ3" s="103"/>
      <c r="AR3" s="103"/>
      <c r="AS3" s="103"/>
      <c r="AT3" s="103"/>
      <c r="AU3" s="103"/>
      <c r="AV3" s="103"/>
      <c r="AW3" s="103"/>
      <c r="AX3" s="103"/>
      <c r="AY3" s="103"/>
      <c r="AZ3" s="103"/>
      <c r="BA3" s="103"/>
      <c r="BB3" s="103"/>
      <c r="BC3" s="103"/>
      <c r="BD3" s="103"/>
      <c r="BE3" s="103"/>
      <c r="BF3" s="103"/>
      <c r="BG3" s="103"/>
      <c r="BH3" s="107"/>
    </row>
    <row r="4" spans="1:60" ht="19.5" customHeight="1">
      <c r="A4" s="98"/>
      <c r="B4" s="98"/>
      <c r="C4" s="103" t="s">
        <v>32</v>
      </c>
      <c r="D4" s="103"/>
      <c r="E4" s="103"/>
      <c r="F4" s="103" t="s">
        <v>31</v>
      </c>
      <c r="G4" s="103"/>
      <c r="H4" s="103"/>
      <c r="I4" s="103"/>
      <c r="J4" s="13"/>
      <c r="K4" s="101" t="s">
        <v>53</v>
      </c>
      <c r="L4" s="102"/>
      <c r="M4" s="104"/>
      <c r="N4" s="102" t="s">
        <v>29</v>
      </c>
      <c r="O4" s="102"/>
      <c r="P4" s="102"/>
      <c r="Q4" s="102"/>
      <c r="R4" s="102"/>
      <c r="S4" s="104"/>
      <c r="T4" s="103" t="s">
        <v>30</v>
      </c>
      <c r="U4" s="103"/>
      <c r="V4" s="103"/>
      <c r="W4" s="103"/>
      <c r="X4" s="102" t="s">
        <v>28</v>
      </c>
      <c r="Y4" s="102"/>
      <c r="Z4" s="102"/>
      <c r="AA4" s="102"/>
      <c r="AB4" s="104"/>
      <c r="AC4" s="103" t="s">
        <v>55</v>
      </c>
      <c r="AD4" s="103"/>
      <c r="AE4" s="103"/>
      <c r="AF4" s="103"/>
      <c r="AG4" s="103"/>
      <c r="AH4" s="102" t="s">
        <v>56</v>
      </c>
      <c r="AI4" s="102"/>
      <c r="AJ4" s="104"/>
      <c r="AK4" s="103" t="s">
        <v>60</v>
      </c>
      <c r="AL4" s="103"/>
      <c r="AM4" s="103"/>
      <c r="AN4" s="103" t="s">
        <v>61</v>
      </c>
      <c r="AO4" s="103"/>
      <c r="AP4" s="103"/>
      <c r="AQ4" s="101" t="s">
        <v>65</v>
      </c>
      <c r="AR4" s="102"/>
      <c r="AS4" s="102"/>
      <c r="AT4" s="102"/>
      <c r="AU4" s="104"/>
      <c r="AV4" s="101" t="s">
        <v>66</v>
      </c>
      <c r="AW4" s="102"/>
      <c r="AX4" s="102"/>
      <c r="AY4" s="104"/>
      <c r="AZ4" s="101" t="s">
        <v>67</v>
      </c>
      <c r="BA4" s="102"/>
      <c r="BB4" s="104"/>
      <c r="BC4" s="103" t="s">
        <v>68</v>
      </c>
      <c r="BD4" s="103"/>
      <c r="BE4" s="103"/>
      <c r="BF4" s="103"/>
      <c r="BG4" s="105" t="s">
        <v>78</v>
      </c>
      <c r="BH4" s="107"/>
    </row>
    <row r="5" spans="1:60" s="20" customFormat="1" ht="110.25" customHeight="1">
      <c r="A5" s="99"/>
      <c r="B5" s="99"/>
      <c r="C5" s="5" t="s">
        <v>21</v>
      </c>
      <c r="D5" s="5" t="s">
        <v>43</v>
      </c>
      <c r="E5" s="5" t="s">
        <v>50</v>
      </c>
      <c r="F5" s="5" t="s">
        <v>17</v>
      </c>
      <c r="G5" s="5" t="s">
        <v>47</v>
      </c>
      <c r="H5" s="5" t="s">
        <v>18</v>
      </c>
      <c r="I5" s="5" t="s">
        <v>50</v>
      </c>
      <c r="J5" s="14" t="s">
        <v>76</v>
      </c>
      <c r="K5" s="5" t="s">
        <v>46</v>
      </c>
      <c r="L5" s="5" t="s">
        <v>15</v>
      </c>
      <c r="M5" s="5" t="s">
        <v>50</v>
      </c>
      <c r="N5" s="5" t="s">
        <v>48</v>
      </c>
      <c r="O5" s="5" t="s">
        <v>49</v>
      </c>
      <c r="P5" s="5" t="s">
        <v>20</v>
      </c>
      <c r="Q5" s="5" t="s">
        <v>59</v>
      </c>
      <c r="R5" s="5" t="s">
        <v>26</v>
      </c>
      <c r="S5" s="5" t="s">
        <v>50</v>
      </c>
      <c r="T5" s="5" t="s">
        <v>14</v>
      </c>
      <c r="U5" s="5" t="s">
        <v>19</v>
      </c>
      <c r="V5" s="5" t="s">
        <v>6</v>
      </c>
      <c r="W5" s="5" t="s">
        <v>50</v>
      </c>
      <c r="X5" s="5" t="s">
        <v>51</v>
      </c>
      <c r="Y5" s="5" t="s">
        <v>24</v>
      </c>
      <c r="Z5" s="5" t="s">
        <v>22</v>
      </c>
      <c r="AA5" s="5" t="s">
        <v>10</v>
      </c>
      <c r="AB5" s="5" t="s">
        <v>52</v>
      </c>
      <c r="AC5" s="5" t="s">
        <v>7</v>
      </c>
      <c r="AD5" s="5" t="s">
        <v>72</v>
      </c>
      <c r="AE5" s="5" t="s">
        <v>27</v>
      </c>
      <c r="AF5" s="5" t="s">
        <v>12</v>
      </c>
      <c r="AG5" s="5" t="s">
        <v>50</v>
      </c>
      <c r="AH5" s="5" t="s">
        <v>58</v>
      </c>
      <c r="AI5" s="5" t="s">
        <v>25</v>
      </c>
      <c r="AJ5" s="5" t="s">
        <v>50</v>
      </c>
      <c r="AK5" s="5" t="s">
        <v>57</v>
      </c>
      <c r="AL5" s="5" t="s">
        <v>11</v>
      </c>
      <c r="AM5" s="5" t="s">
        <v>50</v>
      </c>
      <c r="AN5" s="5" t="s">
        <v>45</v>
      </c>
      <c r="AO5" s="5" t="s">
        <v>8</v>
      </c>
      <c r="AP5" s="5" t="s">
        <v>50</v>
      </c>
      <c r="AQ5" s="5" t="s">
        <v>62</v>
      </c>
      <c r="AR5" s="5" t="s">
        <v>16</v>
      </c>
      <c r="AS5" s="5" t="s">
        <v>54</v>
      </c>
      <c r="AT5" s="5" t="s">
        <v>73</v>
      </c>
      <c r="AU5" s="5" t="s">
        <v>50</v>
      </c>
      <c r="AV5" s="5" t="s">
        <v>63</v>
      </c>
      <c r="AW5" s="5" t="s">
        <v>64</v>
      </c>
      <c r="AX5" s="5" t="s">
        <v>23</v>
      </c>
      <c r="AY5" s="5" t="s">
        <v>50</v>
      </c>
      <c r="AZ5" s="5" t="s">
        <v>9</v>
      </c>
      <c r="BA5" s="5" t="s">
        <v>42</v>
      </c>
      <c r="BB5" s="5" t="s">
        <v>50</v>
      </c>
      <c r="BC5" s="5" t="s">
        <v>13</v>
      </c>
      <c r="BD5" s="5" t="s">
        <v>44</v>
      </c>
      <c r="BE5" s="5" t="s">
        <v>71</v>
      </c>
      <c r="BF5" s="5" t="s">
        <v>50</v>
      </c>
      <c r="BG5" s="106"/>
      <c r="BH5" s="107"/>
    </row>
    <row r="6" spans="1:60" ht="30" customHeight="1">
      <c r="A6" s="1"/>
      <c r="B6" s="21" t="s">
        <v>5</v>
      </c>
      <c r="C6" s="18"/>
      <c r="D6" s="18"/>
      <c r="E6" s="21"/>
      <c r="F6" s="21"/>
      <c r="G6" s="18"/>
      <c r="H6" s="18"/>
      <c r="I6" s="18"/>
      <c r="J6" s="14"/>
      <c r="K6" s="18"/>
      <c r="L6" s="18"/>
      <c r="M6" s="21"/>
      <c r="N6" s="18"/>
      <c r="O6" s="18"/>
      <c r="P6" s="18"/>
      <c r="Q6" s="18"/>
      <c r="R6" s="18"/>
      <c r="S6" s="21"/>
      <c r="T6" s="18"/>
      <c r="U6" s="18"/>
      <c r="V6" s="18"/>
      <c r="W6" s="18"/>
      <c r="X6" s="18"/>
      <c r="Y6" s="18"/>
      <c r="Z6" s="18"/>
      <c r="AA6" s="18"/>
      <c r="AB6" s="21"/>
      <c r="AC6" s="18"/>
      <c r="AD6" s="18"/>
      <c r="AE6" s="18"/>
      <c r="AF6" s="18"/>
      <c r="AG6" s="18"/>
      <c r="AH6" s="18"/>
      <c r="AI6" s="18"/>
      <c r="AJ6" s="21"/>
      <c r="AK6" s="21"/>
      <c r="AL6" s="21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22"/>
      <c r="BH6" s="17"/>
    </row>
    <row r="7" spans="1:60" ht="27" customHeight="1">
      <c r="A7" s="2">
        <v>1</v>
      </c>
      <c r="B7" s="6" t="s">
        <v>4</v>
      </c>
      <c r="C7" s="2"/>
      <c r="D7" s="2">
        <v>7</v>
      </c>
      <c r="E7" s="11">
        <f>D7+C7</f>
        <v>7</v>
      </c>
      <c r="F7" s="10">
        <v>25</v>
      </c>
      <c r="G7" s="10">
        <v>17</v>
      </c>
      <c r="H7" s="10">
        <v>17</v>
      </c>
      <c r="I7" s="11">
        <f>H7+G7+F7</f>
        <v>59</v>
      </c>
      <c r="J7" s="9">
        <f>E7+I7</f>
        <v>66</v>
      </c>
      <c r="K7" s="7">
        <v>7</v>
      </c>
      <c r="L7" s="2">
        <v>3</v>
      </c>
      <c r="M7" s="12">
        <f>L7+K7</f>
        <v>10</v>
      </c>
      <c r="N7" s="7">
        <v>0</v>
      </c>
      <c r="O7" s="2">
        <v>0</v>
      </c>
      <c r="P7" s="7">
        <v>9</v>
      </c>
      <c r="Q7" s="2">
        <v>4</v>
      </c>
      <c r="R7" s="7">
        <v>4</v>
      </c>
      <c r="S7" s="12">
        <f>R7+P7+O7+N7+Q7</f>
        <v>17</v>
      </c>
      <c r="T7" s="2">
        <v>7</v>
      </c>
      <c r="U7" s="2">
        <v>25</v>
      </c>
      <c r="V7" s="2">
        <v>22</v>
      </c>
      <c r="W7" s="11">
        <f>V7+U7+T7</f>
        <v>54</v>
      </c>
      <c r="X7" s="7">
        <v>8</v>
      </c>
      <c r="Y7" s="7">
        <v>1</v>
      </c>
      <c r="Z7" s="7">
        <v>0</v>
      </c>
      <c r="AA7" s="7">
        <v>29</v>
      </c>
      <c r="AB7" s="12">
        <f>AA7+Z7+Y7+X7</f>
        <v>38</v>
      </c>
      <c r="AC7" s="7">
        <v>13</v>
      </c>
      <c r="AD7" s="10">
        <v>4</v>
      </c>
      <c r="AE7" s="7">
        <v>6</v>
      </c>
      <c r="AF7" s="2">
        <v>9</v>
      </c>
      <c r="AG7" s="11">
        <f>AF7+AE7+AD7+AC7</f>
        <v>32</v>
      </c>
      <c r="AH7" s="2">
        <v>1</v>
      </c>
      <c r="AI7" s="7">
        <v>12</v>
      </c>
      <c r="AJ7" s="12">
        <f>AI7+AH7</f>
        <v>13</v>
      </c>
      <c r="AK7" s="2">
        <v>0</v>
      </c>
      <c r="AL7" s="2">
        <v>4</v>
      </c>
      <c r="AM7" s="11">
        <f>AL7+AK7</f>
        <v>4</v>
      </c>
      <c r="AN7" s="2">
        <v>0</v>
      </c>
      <c r="AO7" s="7">
        <v>31</v>
      </c>
      <c r="AP7" s="12">
        <f>AO7+AN7</f>
        <v>31</v>
      </c>
      <c r="AQ7" s="2">
        <v>15</v>
      </c>
      <c r="AR7" s="2">
        <v>7</v>
      </c>
      <c r="AS7" s="7">
        <v>18</v>
      </c>
      <c r="AT7" s="7">
        <v>0</v>
      </c>
      <c r="AU7" s="11">
        <f>AS7+AR7+AQ7+AT7</f>
        <v>40</v>
      </c>
      <c r="AV7" s="7"/>
      <c r="AW7" s="2">
        <v>0</v>
      </c>
      <c r="AX7" s="7">
        <v>8</v>
      </c>
      <c r="AY7" s="11">
        <f>AX7+AW7+AV7</f>
        <v>8</v>
      </c>
      <c r="AZ7" s="7">
        <v>32</v>
      </c>
      <c r="BA7" s="2">
        <v>4</v>
      </c>
      <c r="BB7" s="11">
        <f aca="true" t="shared" si="0" ref="BB7:BB12">BA7+AZ7</f>
        <v>36</v>
      </c>
      <c r="BC7" s="2">
        <v>3</v>
      </c>
      <c r="BD7" s="7">
        <v>16</v>
      </c>
      <c r="BE7" s="2">
        <v>3</v>
      </c>
      <c r="BF7" s="12">
        <f>BE7+BD7+BC7</f>
        <v>22</v>
      </c>
      <c r="BG7" s="16">
        <f>M7+S7+W7+AB7+AG7+AJ7+AM7+AP7+AU7+AY7+BB7+BF7</f>
        <v>305</v>
      </c>
      <c r="BH7" s="11">
        <f>J7+BG7</f>
        <v>371</v>
      </c>
    </row>
    <row r="8" spans="1:60" ht="27" customHeight="1">
      <c r="A8" s="2">
        <v>2</v>
      </c>
      <c r="B8" s="6" t="s">
        <v>3</v>
      </c>
      <c r="C8" s="2"/>
      <c r="D8" s="2">
        <v>12</v>
      </c>
      <c r="E8" s="11">
        <f aca="true" t="shared" si="1" ref="E8:E19">D8+C8</f>
        <v>12</v>
      </c>
      <c r="F8" s="10"/>
      <c r="G8" s="10">
        <v>10</v>
      </c>
      <c r="H8" s="10">
        <v>2</v>
      </c>
      <c r="I8" s="11">
        <f aca="true" t="shared" si="2" ref="I8:I19">H8+G8+F8</f>
        <v>12</v>
      </c>
      <c r="J8" s="9">
        <f aca="true" t="shared" si="3" ref="J8:J19">E8+I8</f>
        <v>24</v>
      </c>
      <c r="K8" s="7">
        <v>2</v>
      </c>
      <c r="L8" s="2">
        <v>5</v>
      </c>
      <c r="M8" s="12">
        <f aca="true" t="shared" si="4" ref="M8:M19">L8+K8</f>
        <v>7</v>
      </c>
      <c r="N8" s="7"/>
      <c r="O8" s="2"/>
      <c r="P8" s="7">
        <v>3</v>
      </c>
      <c r="Q8" s="2">
        <v>4</v>
      </c>
      <c r="R8" s="7"/>
      <c r="S8" s="12">
        <f aca="true" t="shared" si="5" ref="S8:S19">R8+P8+O8+N8+Q8</f>
        <v>7</v>
      </c>
      <c r="T8" s="2">
        <v>5</v>
      </c>
      <c r="U8" s="2">
        <v>1</v>
      </c>
      <c r="V8" s="2"/>
      <c r="W8" s="11">
        <f aca="true" t="shared" si="6" ref="W8:W19">V8+U8+T8</f>
        <v>6</v>
      </c>
      <c r="X8" s="7"/>
      <c r="Y8" s="7">
        <v>3</v>
      </c>
      <c r="Z8" s="2"/>
      <c r="AA8" s="7">
        <v>8</v>
      </c>
      <c r="AB8" s="12">
        <f aca="true" t="shared" si="7" ref="AB8:AB19">AA8+Z8+Y8+X8</f>
        <v>11</v>
      </c>
      <c r="AC8" s="7"/>
      <c r="AD8" s="10"/>
      <c r="AE8" s="7">
        <v>6</v>
      </c>
      <c r="AF8" s="2"/>
      <c r="AG8" s="11">
        <f aca="true" t="shared" si="8" ref="AG8:AG19">AF8+AE8+AD8+AC8</f>
        <v>6</v>
      </c>
      <c r="AH8" s="2"/>
      <c r="AI8" s="7">
        <v>4</v>
      </c>
      <c r="AJ8" s="12">
        <f aca="true" t="shared" si="9" ref="AJ8:AJ19">AI8+AH8</f>
        <v>4</v>
      </c>
      <c r="AK8" s="2"/>
      <c r="AL8" s="2"/>
      <c r="AM8" s="11">
        <f aca="true" t="shared" si="10" ref="AM8:AM19">AL8+AK8</f>
        <v>0</v>
      </c>
      <c r="AN8" s="2"/>
      <c r="AO8" s="7">
        <v>21</v>
      </c>
      <c r="AP8" s="12">
        <f aca="true" t="shared" si="11" ref="AP8:AP19">AO8+AN8</f>
        <v>21</v>
      </c>
      <c r="AQ8" s="2"/>
      <c r="AR8" s="2">
        <v>5</v>
      </c>
      <c r="AS8" s="7">
        <v>17</v>
      </c>
      <c r="AT8" s="7"/>
      <c r="AU8" s="11">
        <f aca="true" t="shared" si="12" ref="AU8:AU19">AS8+AR8+AQ8+AT8</f>
        <v>22</v>
      </c>
      <c r="AV8" s="7"/>
      <c r="AW8" s="2"/>
      <c r="AX8" s="7"/>
      <c r="AY8" s="11">
        <f aca="true" t="shared" si="13" ref="AY8:AY19">AX8+AW8+AV8</f>
        <v>0</v>
      </c>
      <c r="AZ8" s="7">
        <v>32</v>
      </c>
      <c r="BA8" s="2"/>
      <c r="BB8" s="11">
        <f t="shared" si="0"/>
        <v>32</v>
      </c>
      <c r="BC8" s="2"/>
      <c r="BD8" s="7">
        <v>1</v>
      </c>
      <c r="BE8" s="2">
        <v>1</v>
      </c>
      <c r="BF8" s="12">
        <f>BE8+BD8+BC8</f>
        <v>2</v>
      </c>
      <c r="BG8" s="16">
        <f>M8+S8+W8+AB8+AG8+AJ8+AM8+AP8+AU8+AY8+BB8+BF8</f>
        <v>118</v>
      </c>
      <c r="BH8" s="11">
        <f>J8+BG8</f>
        <v>142</v>
      </c>
    </row>
    <row r="9" spans="1:60" ht="27" customHeight="1">
      <c r="A9" s="2">
        <v>3</v>
      </c>
      <c r="B9" s="6" t="s">
        <v>2</v>
      </c>
      <c r="C9" s="2"/>
      <c r="D9" s="2">
        <v>6</v>
      </c>
      <c r="E9" s="11">
        <f t="shared" si="1"/>
        <v>6</v>
      </c>
      <c r="F9" s="10">
        <v>8</v>
      </c>
      <c r="G9" s="10">
        <v>12</v>
      </c>
      <c r="H9" s="10">
        <v>15</v>
      </c>
      <c r="I9" s="11">
        <f t="shared" si="2"/>
        <v>35</v>
      </c>
      <c r="J9" s="9">
        <f t="shared" si="3"/>
        <v>41</v>
      </c>
      <c r="K9" s="7"/>
      <c r="L9" s="2">
        <v>7</v>
      </c>
      <c r="M9" s="12">
        <f t="shared" si="4"/>
        <v>7</v>
      </c>
      <c r="N9" s="7"/>
      <c r="O9" s="2"/>
      <c r="P9" s="7">
        <v>20</v>
      </c>
      <c r="Q9" s="2"/>
      <c r="R9" s="7"/>
      <c r="S9" s="12">
        <f t="shared" si="5"/>
        <v>20</v>
      </c>
      <c r="T9" s="2"/>
      <c r="U9" s="2">
        <v>8</v>
      </c>
      <c r="V9" s="2"/>
      <c r="W9" s="11">
        <f t="shared" si="6"/>
        <v>8</v>
      </c>
      <c r="X9" s="7"/>
      <c r="Y9" s="7">
        <v>1</v>
      </c>
      <c r="Z9" s="2"/>
      <c r="AA9" s="7">
        <v>9</v>
      </c>
      <c r="AB9" s="12">
        <f t="shared" si="7"/>
        <v>10</v>
      </c>
      <c r="AC9" s="7"/>
      <c r="AD9" s="10"/>
      <c r="AE9" s="7">
        <v>4</v>
      </c>
      <c r="AF9" s="2">
        <v>5</v>
      </c>
      <c r="AG9" s="11">
        <f t="shared" si="8"/>
        <v>9</v>
      </c>
      <c r="AH9" s="2"/>
      <c r="AI9" s="7">
        <v>9</v>
      </c>
      <c r="AJ9" s="12">
        <f t="shared" si="9"/>
        <v>9</v>
      </c>
      <c r="AK9" s="2"/>
      <c r="AL9" s="2"/>
      <c r="AM9" s="11">
        <f t="shared" si="10"/>
        <v>0</v>
      </c>
      <c r="AN9" s="2"/>
      <c r="AO9" s="7">
        <v>15</v>
      </c>
      <c r="AP9" s="12">
        <f t="shared" si="11"/>
        <v>15</v>
      </c>
      <c r="AQ9" s="2"/>
      <c r="AR9" s="2">
        <v>2</v>
      </c>
      <c r="AS9" s="7"/>
      <c r="AT9" s="7"/>
      <c r="AU9" s="11">
        <f t="shared" si="12"/>
        <v>2</v>
      </c>
      <c r="AV9" s="7"/>
      <c r="AW9" s="2"/>
      <c r="AX9" s="7">
        <v>9</v>
      </c>
      <c r="AY9" s="11">
        <f t="shared" si="13"/>
        <v>9</v>
      </c>
      <c r="AZ9" s="7"/>
      <c r="BA9" s="2"/>
      <c r="BB9" s="11">
        <f t="shared" si="0"/>
        <v>0</v>
      </c>
      <c r="BC9" s="2">
        <v>3</v>
      </c>
      <c r="BD9" s="7">
        <v>14</v>
      </c>
      <c r="BE9" s="2"/>
      <c r="BF9" s="12">
        <f>BE9+BD9+BC9</f>
        <v>17</v>
      </c>
      <c r="BG9" s="16">
        <f>M9+S9+W9+AB9+AG9+AJ9+AM9+AP9+AU9+AY9+BB9+BF9</f>
        <v>106</v>
      </c>
      <c r="BH9" s="11">
        <f>J9+BG9</f>
        <v>147</v>
      </c>
    </row>
    <row r="10" spans="1:60" ht="27" customHeight="1">
      <c r="A10" s="2">
        <v>4</v>
      </c>
      <c r="B10" s="6" t="s">
        <v>0</v>
      </c>
      <c r="C10" s="2"/>
      <c r="D10" s="2"/>
      <c r="E10" s="11">
        <f t="shared" si="1"/>
        <v>0</v>
      </c>
      <c r="F10" s="10"/>
      <c r="G10" s="10"/>
      <c r="H10" s="10"/>
      <c r="I10" s="11">
        <f t="shared" si="2"/>
        <v>0</v>
      </c>
      <c r="J10" s="9">
        <f t="shared" si="3"/>
        <v>0</v>
      </c>
      <c r="K10" s="7"/>
      <c r="L10" s="2"/>
      <c r="M10" s="12">
        <f t="shared" si="4"/>
        <v>0</v>
      </c>
      <c r="N10" s="7"/>
      <c r="O10" s="2"/>
      <c r="P10" s="7"/>
      <c r="Q10" s="2">
        <v>11</v>
      </c>
      <c r="R10" s="7">
        <v>5</v>
      </c>
      <c r="S10" s="12">
        <f t="shared" si="5"/>
        <v>16</v>
      </c>
      <c r="T10" s="2"/>
      <c r="U10" s="2"/>
      <c r="V10" s="2"/>
      <c r="W10" s="11">
        <f t="shared" si="6"/>
        <v>0</v>
      </c>
      <c r="X10" s="7"/>
      <c r="Y10" s="7"/>
      <c r="Z10" s="2"/>
      <c r="AA10" s="7"/>
      <c r="AB10" s="12">
        <f t="shared" si="7"/>
        <v>0</v>
      </c>
      <c r="AC10" s="7"/>
      <c r="AD10" s="10"/>
      <c r="AE10" s="7"/>
      <c r="AF10" s="2"/>
      <c r="AG10" s="11">
        <f t="shared" si="8"/>
        <v>0</v>
      </c>
      <c r="AH10" s="2"/>
      <c r="AI10" s="7"/>
      <c r="AJ10" s="12">
        <f t="shared" si="9"/>
        <v>0</v>
      </c>
      <c r="AK10" s="2"/>
      <c r="AL10" s="2"/>
      <c r="AM10" s="11">
        <f t="shared" si="10"/>
        <v>0</v>
      </c>
      <c r="AN10" s="2"/>
      <c r="AO10" s="7">
        <v>1</v>
      </c>
      <c r="AP10" s="12">
        <f t="shared" si="11"/>
        <v>1</v>
      </c>
      <c r="AQ10" s="2"/>
      <c r="AR10" s="2"/>
      <c r="AS10" s="7"/>
      <c r="AT10" s="7"/>
      <c r="AU10" s="11">
        <f t="shared" si="12"/>
        <v>0</v>
      </c>
      <c r="AV10" s="7"/>
      <c r="AW10" s="2"/>
      <c r="AX10" s="7">
        <v>1</v>
      </c>
      <c r="AY10" s="11">
        <f t="shared" si="13"/>
        <v>1</v>
      </c>
      <c r="AZ10" s="7"/>
      <c r="BA10" s="2"/>
      <c r="BB10" s="11">
        <f t="shared" si="0"/>
        <v>0</v>
      </c>
      <c r="BC10" s="2"/>
      <c r="BD10" s="2"/>
      <c r="BE10" s="2"/>
      <c r="BF10" s="12">
        <f aca="true" t="shared" si="14" ref="BF10:BF19">BE10+BD10+BC10</f>
        <v>0</v>
      </c>
      <c r="BG10" s="16">
        <f aca="true" t="shared" si="15" ref="BG10:BG19">M10+S10+W10+AB10+AG10+AJ10+AM10+AP10+AU10+AY10+BB10+BF10</f>
        <v>18</v>
      </c>
      <c r="BH10" s="11">
        <f aca="true" t="shared" si="16" ref="BH10:BH18">J10+BG10</f>
        <v>18</v>
      </c>
    </row>
    <row r="11" spans="1:60" ht="27" customHeight="1">
      <c r="A11" s="2">
        <v>5</v>
      </c>
      <c r="B11" s="6" t="s">
        <v>69</v>
      </c>
      <c r="C11" s="2"/>
      <c r="D11" s="2">
        <v>14</v>
      </c>
      <c r="E11" s="11">
        <f t="shared" si="1"/>
        <v>14</v>
      </c>
      <c r="F11" s="10"/>
      <c r="G11" s="10">
        <v>5</v>
      </c>
      <c r="H11" s="10"/>
      <c r="I11" s="11">
        <f t="shared" si="2"/>
        <v>5</v>
      </c>
      <c r="J11" s="9">
        <f t="shared" si="3"/>
        <v>19</v>
      </c>
      <c r="K11" s="7"/>
      <c r="L11" s="2">
        <v>6</v>
      </c>
      <c r="M11" s="12">
        <f t="shared" si="4"/>
        <v>6</v>
      </c>
      <c r="N11" s="7"/>
      <c r="O11" s="2"/>
      <c r="P11" s="8">
        <v>4</v>
      </c>
      <c r="Q11" s="2"/>
      <c r="R11" s="7">
        <v>3</v>
      </c>
      <c r="S11" s="12">
        <f t="shared" si="5"/>
        <v>7</v>
      </c>
      <c r="T11" s="2"/>
      <c r="U11" s="2"/>
      <c r="V11" s="2"/>
      <c r="W11" s="11">
        <f t="shared" si="6"/>
        <v>0</v>
      </c>
      <c r="X11" s="7"/>
      <c r="Y11" s="7"/>
      <c r="Z11" s="2"/>
      <c r="AA11" s="7">
        <v>7</v>
      </c>
      <c r="AB11" s="12">
        <f t="shared" si="7"/>
        <v>7</v>
      </c>
      <c r="AC11" s="7"/>
      <c r="AD11" s="10">
        <v>4</v>
      </c>
      <c r="AE11" s="7">
        <v>3</v>
      </c>
      <c r="AF11" s="2">
        <v>22</v>
      </c>
      <c r="AG11" s="11">
        <f t="shared" si="8"/>
        <v>29</v>
      </c>
      <c r="AH11" s="2"/>
      <c r="AI11" s="8">
        <v>24</v>
      </c>
      <c r="AJ11" s="12">
        <f t="shared" si="9"/>
        <v>24</v>
      </c>
      <c r="AK11" s="2"/>
      <c r="AL11" s="2">
        <v>2</v>
      </c>
      <c r="AM11" s="11">
        <f t="shared" si="10"/>
        <v>2</v>
      </c>
      <c r="AN11" s="2"/>
      <c r="AO11" s="7">
        <v>31</v>
      </c>
      <c r="AP11" s="12">
        <f t="shared" si="11"/>
        <v>31</v>
      </c>
      <c r="AQ11" s="2"/>
      <c r="AR11" s="2">
        <v>14</v>
      </c>
      <c r="AS11" s="7"/>
      <c r="AT11" s="8"/>
      <c r="AU11" s="11">
        <f t="shared" si="12"/>
        <v>14</v>
      </c>
      <c r="AV11" s="7">
        <v>2</v>
      </c>
      <c r="AW11" s="2"/>
      <c r="AX11" s="7"/>
      <c r="AY11" s="11">
        <f t="shared" si="13"/>
        <v>2</v>
      </c>
      <c r="AZ11" s="7"/>
      <c r="BA11" s="2">
        <v>3</v>
      </c>
      <c r="BB11" s="11">
        <f t="shared" si="0"/>
        <v>3</v>
      </c>
      <c r="BC11" s="2"/>
      <c r="BD11" s="2"/>
      <c r="BE11" s="2"/>
      <c r="BF11" s="12">
        <f t="shared" si="14"/>
        <v>0</v>
      </c>
      <c r="BG11" s="16">
        <f t="shared" si="15"/>
        <v>125</v>
      </c>
      <c r="BH11" s="11">
        <f t="shared" si="16"/>
        <v>144</v>
      </c>
    </row>
    <row r="12" spans="1:60" ht="27" customHeight="1">
      <c r="A12" s="2">
        <v>6</v>
      </c>
      <c r="B12" s="6" t="s">
        <v>1</v>
      </c>
      <c r="C12" s="2"/>
      <c r="D12" s="7"/>
      <c r="E12" s="11">
        <f t="shared" si="1"/>
        <v>0</v>
      </c>
      <c r="F12" s="10">
        <v>6</v>
      </c>
      <c r="G12" s="10"/>
      <c r="H12" s="10"/>
      <c r="I12" s="11">
        <f t="shared" si="2"/>
        <v>6</v>
      </c>
      <c r="J12" s="9">
        <f t="shared" si="3"/>
        <v>6</v>
      </c>
      <c r="K12" s="7"/>
      <c r="L12" s="2"/>
      <c r="M12" s="12">
        <f t="shared" si="4"/>
        <v>0</v>
      </c>
      <c r="N12" s="7"/>
      <c r="O12" s="2"/>
      <c r="P12" s="7"/>
      <c r="Q12" s="2"/>
      <c r="R12" s="7"/>
      <c r="S12" s="12">
        <f t="shared" si="5"/>
        <v>0</v>
      </c>
      <c r="T12" s="2"/>
      <c r="U12" s="2"/>
      <c r="V12" s="2"/>
      <c r="W12" s="11">
        <f t="shared" si="6"/>
        <v>0</v>
      </c>
      <c r="X12" s="7"/>
      <c r="Y12" s="7"/>
      <c r="Z12" s="2"/>
      <c r="AA12" s="7"/>
      <c r="AB12" s="12">
        <f t="shared" si="7"/>
        <v>0</v>
      </c>
      <c r="AC12" s="7"/>
      <c r="AD12" s="10"/>
      <c r="AE12" s="7"/>
      <c r="AF12" s="2"/>
      <c r="AG12" s="11">
        <f t="shared" si="8"/>
        <v>0</v>
      </c>
      <c r="AH12" s="2"/>
      <c r="AI12" s="7"/>
      <c r="AJ12" s="12">
        <f t="shared" si="9"/>
        <v>0</v>
      </c>
      <c r="AK12" s="2"/>
      <c r="AL12" s="2"/>
      <c r="AM12" s="11">
        <f t="shared" si="10"/>
        <v>0</v>
      </c>
      <c r="AN12" s="2"/>
      <c r="AO12" s="7"/>
      <c r="AP12" s="12">
        <f t="shared" si="11"/>
        <v>0</v>
      </c>
      <c r="AQ12" s="2"/>
      <c r="AR12" s="2"/>
      <c r="AS12" s="7"/>
      <c r="AT12" s="7"/>
      <c r="AU12" s="11">
        <f t="shared" si="12"/>
        <v>0</v>
      </c>
      <c r="AV12" s="7"/>
      <c r="AW12" s="2"/>
      <c r="AX12" s="7"/>
      <c r="AY12" s="11">
        <f t="shared" si="13"/>
        <v>0</v>
      </c>
      <c r="AZ12" s="7"/>
      <c r="BA12" s="2"/>
      <c r="BB12" s="11">
        <f t="shared" si="0"/>
        <v>0</v>
      </c>
      <c r="BC12" s="2"/>
      <c r="BD12" s="2"/>
      <c r="BE12" s="2"/>
      <c r="BF12" s="12">
        <f t="shared" si="14"/>
        <v>0</v>
      </c>
      <c r="BG12" s="16">
        <f t="shared" si="15"/>
        <v>0</v>
      </c>
      <c r="BH12" s="11">
        <f t="shared" si="16"/>
        <v>6</v>
      </c>
    </row>
    <row r="13" spans="1:60" ht="27" customHeight="1">
      <c r="A13" s="2">
        <v>7</v>
      </c>
      <c r="B13" s="6" t="s">
        <v>41</v>
      </c>
      <c r="C13" s="2"/>
      <c r="D13" s="7"/>
      <c r="E13" s="11">
        <f t="shared" si="1"/>
        <v>0</v>
      </c>
      <c r="F13" s="10"/>
      <c r="G13" s="10"/>
      <c r="H13" s="10">
        <v>12</v>
      </c>
      <c r="I13" s="11">
        <f t="shared" si="2"/>
        <v>12</v>
      </c>
      <c r="J13" s="9">
        <f t="shared" si="3"/>
        <v>12</v>
      </c>
      <c r="K13" s="7"/>
      <c r="L13" s="2">
        <v>1</v>
      </c>
      <c r="M13" s="12">
        <f t="shared" si="4"/>
        <v>1</v>
      </c>
      <c r="N13" s="7"/>
      <c r="O13" s="2"/>
      <c r="P13" s="7">
        <v>8</v>
      </c>
      <c r="Q13" s="2"/>
      <c r="R13" s="7">
        <v>15</v>
      </c>
      <c r="S13" s="12">
        <f t="shared" si="5"/>
        <v>23</v>
      </c>
      <c r="T13" s="2"/>
      <c r="U13" s="2">
        <v>1</v>
      </c>
      <c r="V13" s="2"/>
      <c r="W13" s="11">
        <f t="shared" si="6"/>
        <v>1</v>
      </c>
      <c r="X13" s="7"/>
      <c r="Y13" s="7"/>
      <c r="Z13" s="2"/>
      <c r="AA13" s="7">
        <v>19</v>
      </c>
      <c r="AB13" s="12">
        <f t="shared" si="7"/>
        <v>19</v>
      </c>
      <c r="AC13" s="7"/>
      <c r="AD13" s="10">
        <v>2</v>
      </c>
      <c r="AE13" s="7">
        <v>1</v>
      </c>
      <c r="AF13" s="2">
        <v>15</v>
      </c>
      <c r="AG13" s="11">
        <f t="shared" si="8"/>
        <v>18</v>
      </c>
      <c r="AH13" s="2"/>
      <c r="AI13" s="7">
        <v>8</v>
      </c>
      <c r="AJ13" s="12">
        <f t="shared" si="9"/>
        <v>8</v>
      </c>
      <c r="AK13" s="2"/>
      <c r="AL13" s="2">
        <v>2</v>
      </c>
      <c r="AM13" s="11">
        <f t="shared" si="10"/>
        <v>2</v>
      </c>
      <c r="AN13" s="2"/>
      <c r="AO13" s="7"/>
      <c r="AP13" s="12">
        <f t="shared" si="11"/>
        <v>0</v>
      </c>
      <c r="AQ13" s="2"/>
      <c r="AR13" s="2">
        <v>2</v>
      </c>
      <c r="AS13" s="7"/>
      <c r="AT13" s="7"/>
      <c r="AU13" s="11">
        <f t="shared" si="12"/>
        <v>2</v>
      </c>
      <c r="AV13" s="7"/>
      <c r="AW13" s="2"/>
      <c r="AX13" s="7">
        <v>7</v>
      </c>
      <c r="AY13" s="11">
        <f t="shared" si="13"/>
        <v>7</v>
      </c>
      <c r="AZ13" s="7"/>
      <c r="BA13" s="7"/>
      <c r="BB13" s="11">
        <f aca="true" t="shared" si="17" ref="BB13:BB19">BA13+AZ13</f>
        <v>0</v>
      </c>
      <c r="BC13" s="2"/>
      <c r="BD13" s="2"/>
      <c r="BE13" s="2"/>
      <c r="BF13" s="12">
        <f t="shared" si="14"/>
        <v>0</v>
      </c>
      <c r="BG13" s="16">
        <f t="shared" si="15"/>
        <v>81</v>
      </c>
      <c r="BH13" s="11">
        <f t="shared" si="16"/>
        <v>93</v>
      </c>
    </row>
    <row r="14" spans="1:60" ht="27" customHeight="1">
      <c r="A14" s="2">
        <v>8</v>
      </c>
      <c r="B14" s="6" t="s">
        <v>35</v>
      </c>
      <c r="C14" s="2"/>
      <c r="D14" s="7"/>
      <c r="E14" s="11">
        <f t="shared" si="1"/>
        <v>0</v>
      </c>
      <c r="F14" s="10">
        <v>1</v>
      </c>
      <c r="G14" s="10"/>
      <c r="H14" s="10"/>
      <c r="I14" s="11">
        <f t="shared" si="2"/>
        <v>1</v>
      </c>
      <c r="J14" s="9">
        <f t="shared" si="3"/>
        <v>1</v>
      </c>
      <c r="K14" s="7"/>
      <c r="L14" s="7"/>
      <c r="M14" s="12">
        <f t="shared" si="4"/>
        <v>0</v>
      </c>
      <c r="N14" s="7">
        <v>0</v>
      </c>
      <c r="O14" s="2"/>
      <c r="P14" s="7"/>
      <c r="Q14" s="2"/>
      <c r="R14" s="7"/>
      <c r="S14" s="12">
        <f t="shared" si="5"/>
        <v>0</v>
      </c>
      <c r="T14" s="2"/>
      <c r="U14" s="2"/>
      <c r="V14" s="2"/>
      <c r="W14" s="11">
        <f t="shared" si="6"/>
        <v>0</v>
      </c>
      <c r="X14" s="7">
        <v>2</v>
      </c>
      <c r="Y14" s="7"/>
      <c r="Z14" s="2"/>
      <c r="AA14" s="7"/>
      <c r="AB14" s="12">
        <f t="shared" si="7"/>
        <v>2</v>
      </c>
      <c r="AC14" s="7"/>
      <c r="AD14" s="10">
        <v>2</v>
      </c>
      <c r="AE14" s="7"/>
      <c r="AF14" s="2">
        <v>2</v>
      </c>
      <c r="AG14" s="11">
        <f t="shared" si="8"/>
        <v>4</v>
      </c>
      <c r="AH14" s="2"/>
      <c r="AI14" s="7">
        <v>3</v>
      </c>
      <c r="AJ14" s="12">
        <f t="shared" si="9"/>
        <v>3</v>
      </c>
      <c r="AK14" s="2"/>
      <c r="AL14" s="2"/>
      <c r="AM14" s="11">
        <f t="shared" si="10"/>
        <v>0</v>
      </c>
      <c r="AN14" s="2"/>
      <c r="AO14" s="7">
        <v>1</v>
      </c>
      <c r="AP14" s="12">
        <f t="shared" si="11"/>
        <v>1</v>
      </c>
      <c r="AQ14" s="2"/>
      <c r="AR14" s="10"/>
      <c r="AS14" s="7"/>
      <c r="AT14" s="7"/>
      <c r="AU14" s="11">
        <f t="shared" si="12"/>
        <v>0</v>
      </c>
      <c r="AV14" s="7"/>
      <c r="AW14" s="2"/>
      <c r="AX14" s="7">
        <v>1</v>
      </c>
      <c r="AY14" s="11">
        <f t="shared" si="13"/>
        <v>1</v>
      </c>
      <c r="AZ14" s="7">
        <v>32</v>
      </c>
      <c r="BA14" s="7"/>
      <c r="BB14" s="11">
        <f t="shared" si="17"/>
        <v>32</v>
      </c>
      <c r="BC14" s="2"/>
      <c r="BD14" s="2"/>
      <c r="BE14" s="2"/>
      <c r="BF14" s="12">
        <f t="shared" si="14"/>
        <v>0</v>
      </c>
      <c r="BG14" s="16">
        <f t="shared" si="15"/>
        <v>43</v>
      </c>
      <c r="BH14" s="11">
        <f t="shared" si="16"/>
        <v>44</v>
      </c>
    </row>
    <row r="15" spans="1:60" ht="27" customHeight="1">
      <c r="A15" s="2">
        <v>9</v>
      </c>
      <c r="B15" s="6" t="s">
        <v>36</v>
      </c>
      <c r="C15" s="2"/>
      <c r="D15" s="7"/>
      <c r="E15" s="11">
        <f t="shared" si="1"/>
        <v>0</v>
      </c>
      <c r="F15" s="10"/>
      <c r="G15" s="10"/>
      <c r="H15" s="10">
        <v>3</v>
      </c>
      <c r="I15" s="11">
        <f t="shared" si="2"/>
        <v>3</v>
      </c>
      <c r="J15" s="9">
        <f t="shared" si="3"/>
        <v>3</v>
      </c>
      <c r="K15" s="7"/>
      <c r="L15" s="7"/>
      <c r="M15" s="12">
        <f t="shared" si="4"/>
        <v>0</v>
      </c>
      <c r="N15" s="7"/>
      <c r="O15" s="2"/>
      <c r="P15" s="7"/>
      <c r="Q15" s="2"/>
      <c r="R15" s="7">
        <v>1</v>
      </c>
      <c r="S15" s="12">
        <f t="shared" si="5"/>
        <v>1</v>
      </c>
      <c r="T15" s="2"/>
      <c r="U15" s="2"/>
      <c r="V15" s="2"/>
      <c r="W15" s="11">
        <f t="shared" si="6"/>
        <v>0</v>
      </c>
      <c r="X15" s="7">
        <v>1</v>
      </c>
      <c r="Y15" s="7"/>
      <c r="Z15" s="2"/>
      <c r="AA15" s="7">
        <v>4</v>
      </c>
      <c r="AB15" s="12">
        <f t="shared" si="7"/>
        <v>5</v>
      </c>
      <c r="AC15" s="7"/>
      <c r="AD15" s="10">
        <v>3</v>
      </c>
      <c r="AE15" s="7"/>
      <c r="AF15" s="2">
        <v>3</v>
      </c>
      <c r="AG15" s="11">
        <f t="shared" si="8"/>
        <v>6</v>
      </c>
      <c r="AH15" s="2"/>
      <c r="AI15" s="10"/>
      <c r="AJ15" s="12">
        <f t="shared" si="9"/>
        <v>0</v>
      </c>
      <c r="AK15" s="2"/>
      <c r="AL15" s="2">
        <v>1</v>
      </c>
      <c r="AM15" s="11">
        <f t="shared" si="10"/>
        <v>1</v>
      </c>
      <c r="AN15" s="2"/>
      <c r="AO15" s="7"/>
      <c r="AP15" s="12">
        <f t="shared" si="11"/>
        <v>0</v>
      </c>
      <c r="AQ15" s="2"/>
      <c r="AR15" s="10"/>
      <c r="AS15" s="7"/>
      <c r="AT15" s="7"/>
      <c r="AU15" s="11">
        <f t="shared" si="12"/>
        <v>0</v>
      </c>
      <c r="AV15" s="7"/>
      <c r="AW15" s="2"/>
      <c r="AX15" s="7">
        <v>5</v>
      </c>
      <c r="AY15" s="11">
        <f t="shared" si="13"/>
        <v>5</v>
      </c>
      <c r="AZ15" s="7">
        <v>32</v>
      </c>
      <c r="BA15" s="7"/>
      <c r="BB15" s="11">
        <f t="shared" si="17"/>
        <v>32</v>
      </c>
      <c r="BC15" s="2"/>
      <c r="BD15" s="2"/>
      <c r="BE15" s="2"/>
      <c r="BF15" s="12">
        <f t="shared" si="14"/>
        <v>0</v>
      </c>
      <c r="BG15" s="16">
        <f t="shared" si="15"/>
        <v>50</v>
      </c>
      <c r="BH15" s="11">
        <f t="shared" si="16"/>
        <v>53</v>
      </c>
    </row>
    <row r="16" spans="1:60" ht="27" customHeight="1">
      <c r="A16" s="2">
        <v>10</v>
      </c>
      <c r="B16" s="6" t="s">
        <v>37</v>
      </c>
      <c r="C16" s="2"/>
      <c r="D16" s="7"/>
      <c r="E16" s="11">
        <f t="shared" si="1"/>
        <v>0</v>
      </c>
      <c r="F16" s="10"/>
      <c r="G16" s="10"/>
      <c r="H16" s="10">
        <v>2</v>
      </c>
      <c r="I16" s="11">
        <f t="shared" si="2"/>
        <v>2</v>
      </c>
      <c r="J16" s="9">
        <f t="shared" si="3"/>
        <v>2</v>
      </c>
      <c r="K16" s="7"/>
      <c r="L16" s="7"/>
      <c r="M16" s="12">
        <f t="shared" si="4"/>
        <v>0</v>
      </c>
      <c r="N16" s="7"/>
      <c r="O16" s="2"/>
      <c r="P16" s="7"/>
      <c r="Q16" s="2">
        <v>2</v>
      </c>
      <c r="R16" s="7">
        <v>3</v>
      </c>
      <c r="S16" s="12">
        <f t="shared" si="5"/>
        <v>5</v>
      </c>
      <c r="T16" s="2"/>
      <c r="U16" s="2"/>
      <c r="V16" s="2"/>
      <c r="W16" s="11">
        <f t="shared" si="6"/>
        <v>0</v>
      </c>
      <c r="X16" s="7"/>
      <c r="Y16" s="7"/>
      <c r="Z16" s="2"/>
      <c r="AA16" s="7"/>
      <c r="AB16" s="12">
        <f t="shared" si="7"/>
        <v>0</v>
      </c>
      <c r="AC16" s="7"/>
      <c r="AD16" s="10"/>
      <c r="AE16" s="7"/>
      <c r="AF16" s="2"/>
      <c r="AG16" s="11">
        <f t="shared" si="8"/>
        <v>0</v>
      </c>
      <c r="AH16" s="2"/>
      <c r="AI16" s="10"/>
      <c r="AJ16" s="12">
        <f t="shared" si="9"/>
        <v>0</v>
      </c>
      <c r="AK16" s="2"/>
      <c r="AL16" s="10"/>
      <c r="AM16" s="11">
        <f t="shared" si="10"/>
        <v>0</v>
      </c>
      <c r="AN16" s="2"/>
      <c r="AO16" s="7">
        <v>1</v>
      </c>
      <c r="AP16" s="12">
        <f t="shared" si="11"/>
        <v>1</v>
      </c>
      <c r="AQ16" s="2"/>
      <c r="AR16" s="10"/>
      <c r="AS16" s="7"/>
      <c r="AT16" s="7"/>
      <c r="AU16" s="11">
        <f t="shared" si="12"/>
        <v>0</v>
      </c>
      <c r="AV16" s="7"/>
      <c r="AW16" s="2"/>
      <c r="AX16" s="7"/>
      <c r="AY16" s="11">
        <f t="shared" si="13"/>
        <v>0</v>
      </c>
      <c r="AZ16" s="7"/>
      <c r="BA16" s="7"/>
      <c r="BB16" s="11">
        <f t="shared" si="17"/>
        <v>0</v>
      </c>
      <c r="BC16" s="2"/>
      <c r="BD16" s="2"/>
      <c r="BE16" s="2"/>
      <c r="BF16" s="12">
        <f t="shared" si="14"/>
        <v>0</v>
      </c>
      <c r="BG16" s="16">
        <f t="shared" si="15"/>
        <v>6</v>
      </c>
      <c r="BH16" s="11">
        <f t="shared" si="16"/>
        <v>8</v>
      </c>
    </row>
    <row r="17" spans="1:60" ht="27" customHeight="1">
      <c r="A17" s="2">
        <v>11</v>
      </c>
      <c r="B17" s="6" t="s">
        <v>38</v>
      </c>
      <c r="C17" s="2"/>
      <c r="D17" s="7"/>
      <c r="E17" s="11">
        <f t="shared" si="1"/>
        <v>0</v>
      </c>
      <c r="F17" s="10"/>
      <c r="G17" s="10"/>
      <c r="H17" s="10"/>
      <c r="I17" s="11">
        <f t="shared" si="2"/>
        <v>0</v>
      </c>
      <c r="J17" s="9">
        <f t="shared" si="3"/>
        <v>0</v>
      </c>
      <c r="K17" s="7"/>
      <c r="L17" s="7"/>
      <c r="M17" s="12">
        <f t="shared" si="4"/>
        <v>0</v>
      </c>
      <c r="N17" s="7"/>
      <c r="O17" s="2"/>
      <c r="P17" s="7"/>
      <c r="Q17" s="2">
        <v>8</v>
      </c>
      <c r="R17" s="7"/>
      <c r="S17" s="12">
        <f t="shared" si="5"/>
        <v>8</v>
      </c>
      <c r="T17" s="2"/>
      <c r="U17" s="2"/>
      <c r="V17" s="2"/>
      <c r="W17" s="11">
        <f t="shared" si="6"/>
        <v>0</v>
      </c>
      <c r="X17" s="7"/>
      <c r="Y17" s="7"/>
      <c r="Z17" s="2"/>
      <c r="AA17" s="7"/>
      <c r="AB17" s="12">
        <f t="shared" si="7"/>
        <v>0</v>
      </c>
      <c r="AC17" s="7"/>
      <c r="AD17" s="10"/>
      <c r="AE17" s="7"/>
      <c r="AF17" s="7"/>
      <c r="AG17" s="11">
        <f t="shared" si="8"/>
        <v>0</v>
      </c>
      <c r="AH17" s="2"/>
      <c r="AI17" s="10"/>
      <c r="AJ17" s="12">
        <f t="shared" si="9"/>
        <v>0</v>
      </c>
      <c r="AK17" s="2"/>
      <c r="AL17" s="10"/>
      <c r="AM17" s="11">
        <f t="shared" si="10"/>
        <v>0</v>
      </c>
      <c r="AN17" s="2"/>
      <c r="AO17" s="7"/>
      <c r="AP17" s="12">
        <f t="shared" si="11"/>
        <v>0</v>
      </c>
      <c r="AQ17" s="2"/>
      <c r="AR17" s="10"/>
      <c r="AS17" s="7"/>
      <c r="AT17" s="7"/>
      <c r="AU17" s="11">
        <f t="shared" si="12"/>
        <v>0</v>
      </c>
      <c r="AV17" s="7"/>
      <c r="AW17" s="2"/>
      <c r="AX17" s="7"/>
      <c r="AY17" s="11">
        <f t="shared" si="13"/>
        <v>0</v>
      </c>
      <c r="AZ17" s="7"/>
      <c r="BA17" s="7"/>
      <c r="BB17" s="11">
        <f t="shared" si="17"/>
        <v>0</v>
      </c>
      <c r="BC17" s="2"/>
      <c r="BD17" s="2"/>
      <c r="BE17" s="2"/>
      <c r="BF17" s="12">
        <f t="shared" si="14"/>
        <v>0</v>
      </c>
      <c r="BG17" s="16">
        <f t="shared" si="15"/>
        <v>8</v>
      </c>
      <c r="BH17" s="11">
        <f t="shared" si="16"/>
        <v>8</v>
      </c>
    </row>
    <row r="18" spans="1:60" ht="27" customHeight="1">
      <c r="A18" s="2">
        <v>12</v>
      </c>
      <c r="B18" s="6" t="s">
        <v>39</v>
      </c>
      <c r="C18" s="2"/>
      <c r="D18" s="7"/>
      <c r="E18" s="11">
        <f t="shared" si="1"/>
        <v>0</v>
      </c>
      <c r="F18" s="10"/>
      <c r="G18" s="10"/>
      <c r="H18" s="10"/>
      <c r="I18" s="11">
        <f t="shared" si="2"/>
        <v>0</v>
      </c>
      <c r="J18" s="9">
        <f t="shared" si="3"/>
        <v>0</v>
      </c>
      <c r="K18" s="7"/>
      <c r="L18" s="7"/>
      <c r="M18" s="12">
        <f t="shared" si="4"/>
        <v>0</v>
      </c>
      <c r="N18" s="7"/>
      <c r="O18" s="2"/>
      <c r="P18" s="7"/>
      <c r="Q18" s="2">
        <v>3</v>
      </c>
      <c r="R18" s="7"/>
      <c r="S18" s="12">
        <f t="shared" si="5"/>
        <v>3</v>
      </c>
      <c r="T18" s="2"/>
      <c r="U18" s="2"/>
      <c r="V18" s="2"/>
      <c r="W18" s="11">
        <f t="shared" si="6"/>
        <v>0</v>
      </c>
      <c r="X18" s="7"/>
      <c r="Y18" s="7"/>
      <c r="Z18" s="2"/>
      <c r="AA18" s="7"/>
      <c r="AB18" s="12">
        <f t="shared" si="7"/>
        <v>0</v>
      </c>
      <c r="AC18" s="7"/>
      <c r="AD18" s="10"/>
      <c r="AE18" s="7"/>
      <c r="AF18" s="7"/>
      <c r="AG18" s="11">
        <f t="shared" si="8"/>
        <v>0</v>
      </c>
      <c r="AH18" s="2"/>
      <c r="AI18" s="10"/>
      <c r="AJ18" s="12">
        <f t="shared" si="9"/>
        <v>0</v>
      </c>
      <c r="AK18" s="2"/>
      <c r="AL18" s="10"/>
      <c r="AM18" s="11">
        <f t="shared" si="10"/>
        <v>0</v>
      </c>
      <c r="AN18" s="2"/>
      <c r="AO18" s="7"/>
      <c r="AP18" s="12">
        <f t="shared" si="11"/>
        <v>0</v>
      </c>
      <c r="AQ18" s="2"/>
      <c r="AR18" s="10"/>
      <c r="AS18" s="7"/>
      <c r="AT18" s="7"/>
      <c r="AU18" s="11">
        <f t="shared" si="12"/>
        <v>0</v>
      </c>
      <c r="AV18" s="7"/>
      <c r="AW18" s="2"/>
      <c r="AX18" s="7"/>
      <c r="AY18" s="11">
        <f t="shared" si="13"/>
        <v>0</v>
      </c>
      <c r="AZ18" s="7"/>
      <c r="BA18" s="7"/>
      <c r="BB18" s="11">
        <f t="shared" si="17"/>
        <v>0</v>
      </c>
      <c r="BC18" s="2"/>
      <c r="BD18" s="2"/>
      <c r="BE18" s="2"/>
      <c r="BF18" s="12">
        <f t="shared" si="14"/>
        <v>0</v>
      </c>
      <c r="BG18" s="16">
        <f t="shared" si="15"/>
        <v>3</v>
      </c>
      <c r="BH18" s="11">
        <f t="shared" si="16"/>
        <v>3</v>
      </c>
    </row>
    <row r="19" spans="1:60" ht="27" customHeight="1">
      <c r="A19" s="2">
        <v>13</v>
      </c>
      <c r="B19" s="6" t="s">
        <v>40</v>
      </c>
      <c r="C19" s="2"/>
      <c r="D19" s="7"/>
      <c r="E19" s="11">
        <f t="shared" si="1"/>
        <v>0</v>
      </c>
      <c r="F19" s="10"/>
      <c r="G19" s="10"/>
      <c r="H19" s="10"/>
      <c r="I19" s="11">
        <f t="shared" si="2"/>
        <v>0</v>
      </c>
      <c r="J19" s="9">
        <f t="shared" si="3"/>
        <v>0</v>
      </c>
      <c r="K19" s="7"/>
      <c r="L19" s="7"/>
      <c r="M19" s="12">
        <f t="shared" si="4"/>
        <v>0</v>
      </c>
      <c r="N19" s="7"/>
      <c r="O19" s="2"/>
      <c r="P19" s="7"/>
      <c r="Q19" s="2">
        <v>4</v>
      </c>
      <c r="R19" s="7"/>
      <c r="S19" s="12">
        <f t="shared" si="5"/>
        <v>4</v>
      </c>
      <c r="T19" s="2"/>
      <c r="U19" s="2"/>
      <c r="V19" s="2"/>
      <c r="W19" s="11">
        <f t="shared" si="6"/>
        <v>0</v>
      </c>
      <c r="X19" s="7"/>
      <c r="Y19" s="7"/>
      <c r="Z19" s="2"/>
      <c r="AA19" s="7"/>
      <c r="AB19" s="12">
        <f t="shared" si="7"/>
        <v>0</v>
      </c>
      <c r="AC19" s="7"/>
      <c r="AD19" s="10"/>
      <c r="AE19" s="7"/>
      <c r="AF19" s="7"/>
      <c r="AG19" s="11">
        <f t="shared" si="8"/>
        <v>0</v>
      </c>
      <c r="AH19" s="2"/>
      <c r="AI19" s="10"/>
      <c r="AJ19" s="12">
        <f t="shared" si="9"/>
        <v>0</v>
      </c>
      <c r="AK19" s="2"/>
      <c r="AL19" s="10"/>
      <c r="AM19" s="11">
        <f t="shared" si="10"/>
        <v>0</v>
      </c>
      <c r="AN19" s="2"/>
      <c r="AO19" s="7"/>
      <c r="AP19" s="12">
        <f t="shared" si="11"/>
        <v>0</v>
      </c>
      <c r="AQ19" s="2"/>
      <c r="AR19" s="10"/>
      <c r="AS19" s="7"/>
      <c r="AT19" s="7"/>
      <c r="AU19" s="11">
        <f t="shared" si="12"/>
        <v>0</v>
      </c>
      <c r="AV19" s="7"/>
      <c r="AW19" s="2"/>
      <c r="AX19" s="7"/>
      <c r="AY19" s="11">
        <f t="shared" si="13"/>
        <v>0</v>
      </c>
      <c r="AZ19" s="7"/>
      <c r="BA19" s="7"/>
      <c r="BB19" s="11">
        <f t="shared" si="17"/>
        <v>0</v>
      </c>
      <c r="BC19" s="2"/>
      <c r="BD19" s="2"/>
      <c r="BE19" s="2"/>
      <c r="BF19" s="12">
        <f t="shared" si="14"/>
        <v>0</v>
      </c>
      <c r="BG19" s="16">
        <f t="shared" si="15"/>
        <v>4</v>
      </c>
      <c r="BH19" s="11">
        <f>J19+BG19</f>
        <v>4</v>
      </c>
    </row>
    <row r="20" spans="1:60" s="4" customFormat="1" ht="30" customHeight="1">
      <c r="A20" s="11"/>
      <c r="B20" s="12" t="s">
        <v>70</v>
      </c>
      <c r="C20" s="11">
        <f aca="true" t="shared" si="18" ref="C20:L20">SUM(C7:C19)</f>
        <v>0</v>
      </c>
      <c r="D20" s="11">
        <f t="shared" si="18"/>
        <v>39</v>
      </c>
      <c r="E20" s="9">
        <f t="shared" si="18"/>
        <v>39</v>
      </c>
      <c r="F20" s="11">
        <f>SUM(F7:F19)</f>
        <v>40</v>
      </c>
      <c r="G20" s="11">
        <f>SUM(G7:G19)</f>
        <v>44</v>
      </c>
      <c r="H20" s="11">
        <f>SUM(H7:H19)</f>
        <v>51</v>
      </c>
      <c r="I20" s="9">
        <f>SUM(I7:I19)</f>
        <v>135</v>
      </c>
      <c r="J20" s="9">
        <f>SUM(J7:J19)</f>
        <v>174</v>
      </c>
      <c r="K20" s="11">
        <f t="shared" si="18"/>
        <v>9</v>
      </c>
      <c r="L20" s="11">
        <f t="shared" si="18"/>
        <v>22</v>
      </c>
      <c r="M20" s="9">
        <f>SUM(M7:M19)</f>
        <v>31</v>
      </c>
      <c r="N20" s="11">
        <f aca="true" t="shared" si="19" ref="N20:AC20">SUM(N7:N19)</f>
        <v>0</v>
      </c>
      <c r="O20" s="11">
        <f t="shared" si="19"/>
        <v>0</v>
      </c>
      <c r="P20" s="11">
        <f t="shared" si="19"/>
        <v>44</v>
      </c>
      <c r="Q20" s="11">
        <f t="shared" si="19"/>
        <v>36</v>
      </c>
      <c r="R20" s="11">
        <f t="shared" si="19"/>
        <v>31</v>
      </c>
      <c r="S20" s="9">
        <f>SUM(S7:S19)</f>
        <v>111</v>
      </c>
      <c r="T20" s="11">
        <f t="shared" si="19"/>
        <v>12</v>
      </c>
      <c r="U20" s="11">
        <f t="shared" si="19"/>
        <v>35</v>
      </c>
      <c r="V20" s="11">
        <f t="shared" si="19"/>
        <v>22</v>
      </c>
      <c r="W20" s="9">
        <f>SUM(W7:W19)</f>
        <v>69</v>
      </c>
      <c r="X20" s="11">
        <f t="shared" si="19"/>
        <v>11</v>
      </c>
      <c r="Y20" s="11">
        <f t="shared" si="19"/>
        <v>5</v>
      </c>
      <c r="Z20" s="11">
        <f t="shared" si="19"/>
        <v>0</v>
      </c>
      <c r="AA20" s="11">
        <f t="shared" si="19"/>
        <v>76</v>
      </c>
      <c r="AB20" s="9">
        <f>SUM(AB7:AB19)</f>
        <v>92</v>
      </c>
      <c r="AC20" s="11">
        <f t="shared" si="19"/>
        <v>13</v>
      </c>
      <c r="AD20" s="11">
        <f aca="true" t="shared" si="20" ref="AD20:AI20">SUM(AD7:AD19)</f>
        <v>15</v>
      </c>
      <c r="AE20" s="11">
        <f t="shared" si="20"/>
        <v>20</v>
      </c>
      <c r="AF20" s="11">
        <f t="shared" si="20"/>
        <v>56</v>
      </c>
      <c r="AG20" s="9">
        <f>SUM(AG7:AG19)</f>
        <v>104</v>
      </c>
      <c r="AH20" s="11">
        <f t="shared" si="20"/>
        <v>1</v>
      </c>
      <c r="AI20" s="11">
        <f t="shared" si="20"/>
        <v>60</v>
      </c>
      <c r="AJ20" s="9">
        <f>SUM(AJ7:AJ19)</f>
        <v>61</v>
      </c>
      <c r="AK20" s="11">
        <f aca="true" t="shared" si="21" ref="AK20:AQ20">SUM(AK7:AK19)</f>
        <v>0</v>
      </c>
      <c r="AL20" s="11">
        <f t="shared" si="21"/>
        <v>9</v>
      </c>
      <c r="AM20" s="9">
        <f>SUM(AM7:AM19)</f>
        <v>9</v>
      </c>
      <c r="AN20" s="11">
        <f t="shared" si="21"/>
        <v>0</v>
      </c>
      <c r="AO20" s="11">
        <f t="shared" si="21"/>
        <v>101</v>
      </c>
      <c r="AP20" s="9">
        <f>SUM(AP7:AP19)</f>
        <v>101</v>
      </c>
      <c r="AQ20" s="11">
        <f t="shared" si="21"/>
        <v>15</v>
      </c>
      <c r="AR20" s="11">
        <f aca="true" t="shared" si="22" ref="AR20:BE20">SUM(AR7:AR19)</f>
        <v>30</v>
      </c>
      <c r="AS20" s="11">
        <f t="shared" si="22"/>
        <v>35</v>
      </c>
      <c r="AT20" s="11">
        <f>SUM(AT7:AT19)</f>
        <v>0</v>
      </c>
      <c r="AU20" s="9">
        <f>SUM(AU7:AU19)</f>
        <v>80</v>
      </c>
      <c r="AV20" s="11">
        <f t="shared" si="22"/>
        <v>2</v>
      </c>
      <c r="AW20" s="11">
        <f t="shared" si="22"/>
        <v>0</v>
      </c>
      <c r="AX20" s="11">
        <f t="shared" si="22"/>
        <v>31</v>
      </c>
      <c r="AY20" s="9">
        <f>SUM(AY7:AY19)</f>
        <v>33</v>
      </c>
      <c r="AZ20" s="11">
        <f t="shared" si="22"/>
        <v>128</v>
      </c>
      <c r="BA20" s="11">
        <f t="shared" si="22"/>
        <v>7</v>
      </c>
      <c r="BB20" s="9">
        <f>SUM(BB7:BB19)</f>
        <v>135</v>
      </c>
      <c r="BC20" s="11">
        <f t="shared" si="22"/>
        <v>6</v>
      </c>
      <c r="BD20" s="11">
        <f t="shared" si="22"/>
        <v>31</v>
      </c>
      <c r="BE20" s="11">
        <f t="shared" si="22"/>
        <v>4</v>
      </c>
      <c r="BF20" s="9">
        <f>SUM(BF7:BF19)</f>
        <v>41</v>
      </c>
      <c r="BG20" s="16">
        <f>SUM(BG7:BG19)</f>
        <v>867</v>
      </c>
      <c r="BH20" s="16">
        <f>SUM(BH7:BH19)</f>
        <v>1041</v>
      </c>
    </row>
    <row r="25" spans="54:60" ht="22.5" customHeight="1">
      <c r="BB25" s="111"/>
      <c r="BC25" s="111"/>
      <c r="BD25" s="111"/>
      <c r="BE25" s="111"/>
      <c r="BF25" s="111"/>
      <c r="BG25" s="111"/>
      <c r="BH25" s="111"/>
    </row>
  </sheetData>
  <sheetProtection/>
  <mergeCells count="26">
    <mergeCell ref="A3:A5"/>
    <mergeCell ref="C3:J3"/>
    <mergeCell ref="K3:AB3"/>
    <mergeCell ref="AC3:BG3"/>
    <mergeCell ref="AC2:BG2"/>
    <mergeCell ref="BB25:BH25"/>
    <mergeCell ref="AN4:AP4"/>
    <mergeCell ref="AQ4:AU4"/>
    <mergeCell ref="AV4:AY4"/>
    <mergeCell ref="F4:I4"/>
    <mergeCell ref="BG4:BG5"/>
    <mergeCell ref="BH2:BH5"/>
    <mergeCell ref="N4:S4"/>
    <mergeCell ref="AK4:AM4"/>
    <mergeCell ref="C2:AB2"/>
    <mergeCell ref="K4:M4"/>
    <mergeCell ref="C4:E4"/>
    <mergeCell ref="B3:B5"/>
    <mergeCell ref="C1:AB1"/>
    <mergeCell ref="AC1:BF1"/>
    <mergeCell ref="T4:W4"/>
    <mergeCell ref="X4:AB4"/>
    <mergeCell ref="AC4:AG4"/>
    <mergeCell ref="AH4:AJ4"/>
    <mergeCell ref="AZ4:BB4"/>
    <mergeCell ref="BC4:BF4"/>
  </mergeCells>
  <printOptions horizontalCentered="1" verticalCentered="1"/>
  <pageMargins left="0.1968503937007874" right="0.1968503937007874" top="0.1968503937007874" bottom="0.1968503937007874" header="0.31496062992125984" footer="0.31496062992125984"/>
  <pageSetup horizontalDpi="600" verticalDpi="600" orientation="landscape" paperSize="9" scale="66" r:id="rId1"/>
  <colBreaks count="1" manualBreakCount="1">
    <brk id="28" max="19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13"/>
  <sheetViews>
    <sheetView view="pageBreakPreview" zoomScaleSheetLayoutView="100" zoomScalePageLayoutView="0" workbookViewId="0" topLeftCell="A1">
      <selection activeCell="J16" sqref="J16"/>
    </sheetView>
  </sheetViews>
  <sheetFormatPr defaultColWidth="9.140625" defaultRowHeight="15"/>
  <cols>
    <col min="1" max="1" width="7.57421875" style="29" customWidth="1"/>
    <col min="2" max="2" width="13.140625" style="29" customWidth="1"/>
    <col min="3" max="3" width="9.7109375" style="29" customWidth="1"/>
    <col min="4" max="4" width="9.8515625" style="29" customWidth="1"/>
    <col min="5" max="5" width="10.00390625" style="29" customWidth="1"/>
    <col min="6" max="6" width="9.00390625" style="29" customWidth="1"/>
    <col min="7" max="7" width="9.421875" style="29" customWidth="1"/>
    <col min="8" max="8" width="8.28125" style="29" customWidth="1"/>
    <col min="9" max="9" width="11.140625" style="29" customWidth="1"/>
    <col min="10" max="16384" width="9.140625" style="29" customWidth="1"/>
  </cols>
  <sheetData>
    <row r="1" spans="4:5" ht="15">
      <c r="D1" s="117" t="s">
        <v>81</v>
      </c>
      <c r="E1" s="117"/>
    </row>
    <row r="2" spans="1:9" ht="15">
      <c r="A2" s="118" t="s">
        <v>82</v>
      </c>
      <c r="B2" s="118"/>
      <c r="C2" s="118"/>
      <c r="D2" s="118"/>
      <c r="E2" s="118"/>
      <c r="F2" s="118"/>
      <c r="G2" s="118"/>
      <c r="H2" s="118"/>
      <c r="I2" s="118"/>
    </row>
    <row r="3" spans="1:9" ht="15">
      <c r="A3" s="30"/>
      <c r="B3" s="30"/>
      <c r="C3" s="31"/>
      <c r="D3" s="31"/>
      <c r="E3" s="31"/>
      <c r="F3" s="31"/>
      <c r="G3" s="31"/>
      <c r="H3" s="31"/>
      <c r="I3" s="30"/>
    </row>
    <row r="4" spans="1:9" ht="15" customHeight="1">
      <c r="A4" s="97" t="s">
        <v>34</v>
      </c>
      <c r="B4" s="97" t="s">
        <v>33</v>
      </c>
      <c r="C4" s="119" t="s">
        <v>74</v>
      </c>
      <c r="D4" s="120"/>
      <c r="E4" s="119" t="s">
        <v>77</v>
      </c>
      <c r="F4" s="121"/>
      <c r="G4" s="121"/>
      <c r="H4" s="120"/>
      <c r="I4" s="122" t="s">
        <v>83</v>
      </c>
    </row>
    <row r="5" spans="1:9" ht="15" customHeight="1">
      <c r="A5" s="98"/>
      <c r="B5" s="98"/>
      <c r="C5" s="103" t="s">
        <v>31</v>
      </c>
      <c r="D5" s="103"/>
      <c r="E5" s="103" t="s">
        <v>28</v>
      </c>
      <c r="F5" s="103"/>
      <c r="G5" s="101" t="s">
        <v>65</v>
      </c>
      <c r="H5" s="104"/>
      <c r="I5" s="123"/>
    </row>
    <row r="6" spans="1:9" ht="85.5" customHeight="1">
      <c r="A6" s="99"/>
      <c r="B6" s="99"/>
      <c r="C6" s="27" t="s">
        <v>47</v>
      </c>
      <c r="D6" s="27" t="s">
        <v>50</v>
      </c>
      <c r="E6" s="27" t="s">
        <v>15</v>
      </c>
      <c r="F6" s="27" t="s">
        <v>50</v>
      </c>
      <c r="G6" s="27" t="s">
        <v>16</v>
      </c>
      <c r="H6" s="27" t="s">
        <v>50</v>
      </c>
      <c r="I6" s="124"/>
    </row>
    <row r="7" spans="1:9" ht="45" customHeight="1">
      <c r="A7" s="112" t="s">
        <v>5</v>
      </c>
      <c r="B7" s="113"/>
      <c r="C7" s="32"/>
      <c r="D7" s="32"/>
      <c r="E7" s="32"/>
      <c r="F7" s="33"/>
      <c r="G7" s="33"/>
      <c r="H7" s="32"/>
      <c r="I7" s="34"/>
    </row>
    <row r="8" spans="1:9" ht="38.25" customHeight="1">
      <c r="A8" s="2">
        <v>1</v>
      </c>
      <c r="B8" s="35" t="s">
        <v>84</v>
      </c>
      <c r="C8" s="2">
        <v>13</v>
      </c>
      <c r="D8" s="26">
        <f>C8</f>
        <v>13</v>
      </c>
      <c r="E8" s="2">
        <v>6</v>
      </c>
      <c r="F8" s="28">
        <f>E8</f>
        <v>6</v>
      </c>
      <c r="G8" s="2">
        <v>6</v>
      </c>
      <c r="H8" s="26">
        <f>G8</f>
        <v>6</v>
      </c>
      <c r="I8" s="36">
        <f>H8+F8+D8</f>
        <v>25</v>
      </c>
    </row>
    <row r="9" spans="1:9" ht="60" customHeight="1">
      <c r="A9" s="114" t="s">
        <v>85</v>
      </c>
      <c r="B9" s="115"/>
      <c r="C9" s="26">
        <f aca="true" t="shared" si="0" ref="C9:H9">SUM(C8:C8)</f>
        <v>13</v>
      </c>
      <c r="D9" s="26">
        <f t="shared" si="0"/>
        <v>13</v>
      </c>
      <c r="E9" s="26">
        <f t="shared" si="0"/>
        <v>6</v>
      </c>
      <c r="F9" s="26">
        <f t="shared" si="0"/>
        <v>6</v>
      </c>
      <c r="G9" s="26">
        <f t="shared" si="0"/>
        <v>6</v>
      </c>
      <c r="H9" s="26">
        <f t="shared" si="0"/>
        <v>6</v>
      </c>
      <c r="I9" s="36">
        <f>H9+F9+D9</f>
        <v>25</v>
      </c>
    </row>
    <row r="13" spans="4:9" ht="18">
      <c r="D13" s="116"/>
      <c r="E13" s="116"/>
      <c r="F13" s="116"/>
      <c r="G13" s="116"/>
      <c r="H13" s="116"/>
      <c r="I13" s="116"/>
    </row>
  </sheetData>
  <sheetProtection/>
  <mergeCells count="13">
    <mergeCell ref="D1:E1"/>
    <mergeCell ref="A2:I2"/>
    <mergeCell ref="A4:A6"/>
    <mergeCell ref="B4:B6"/>
    <mergeCell ref="C4:D4"/>
    <mergeCell ref="E4:H4"/>
    <mergeCell ref="I4:I6"/>
    <mergeCell ref="C5:D5"/>
    <mergeCell ref="E5:F5"/>
    <mergeCell ref="G5:H5"/>
    <mergeCell ref="A7:B7"/>
    <mergeCell ref="A9:B9"/>
    <mergeCell ref="D13:I13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AB59"/>
  <sheetViews>
    <sheetView view="pageBreakPreview" zoomScaleSheetLayoutView="10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F21" sqref="F21"/>
    </sheetView>
  </sheetViews>
  <sheetFormatPr defaultColWidth="11.140625" defaultRowHeight="19.5" customHeight="1"/>
  <cols>
    <col min="1" max="1" width="4.140625" style="48" customWidth="1"/>
    <col min="2" max="2" width="22.140625" style="49" customWidth="1"/>
    <col min="3" max="4" width="11.00390625" style="37" customWidth="1"/>
    <col min="5" max="5" width="12.140625" style="37" customWidth="1"/>
    <col min="6" max="6" width="10.7109375" style="37" customWidth="1"/>
    <col min="7" max="7" width="12.00390625" style="37" customWidth="1"/>
    <col min="8" max="8" width="10.7109375" style="37" customWidth="1"/>
    <col min="9" max="9" width="13.421875" style="37" customWidth="1"/>
    <col min="10" max="10" width="10.7109375" style="37" customWidth="1"/>
    <col min="11" max="11" width="12.28125" style="37" customWidth="1"/>
    <col min="12" max="12" width="13.28125" style="37" customWidth="1"/>
    <col min="13" max="13" width="13.7109375" style="37" customWidth="1"/>
    <col min="14" max="14" width="10.7109375" style="37" customWidth="1"/>
    <col min="15" max="15" width="13.00390625" style="37" customWidth="1"/>
    <col min="16" max="16" width="10.28125" style="37" customWidth="1"/>
    <col min="17" max="17" width="11.7109375" style="37" customWidth="1"/>
    <col min="18" max="18" width="10.28125" style="37" customWidth="1"/>
    <col min="19" max="19" width="11.7109375" style="37" customWidth="1"/>
    <col min="20" max="20" width="10.7109375" style="37" customWidth="1"/>
    <col min="21" max="21" width="12.8515625" style="37" customWidth="1"/>
    <col min="22" max="22" width="10.7109375" style="37" customWidth="1"/>
    <col min="23" max="23" width="12.7109375" style="37" customWidth="1"/>
    <col min="24" max="24" width="10.7109375" style="37" customWidth="1"/>
    <col min="25" max="25" width="12.140625" style="37" customWidth="1"/>
    <col min="26" max="26" width="12.7109375" style="37" customWidth="1"/>
    <col min="27" max="28" width="11.140625" style="37" customWidth="1"/>
    <col min="29" max="16384" width="11.140625" style="39" customWidth="1"/>
  </cols>
  <sheetData>
    <row r="1" spans="1:26" ht="19.5" customHeight="1">
      <c r="A1" s="37"/>
      <c r="B1" s="38"/>
      <c r="C1" s="125" t="s">
        <v>86</v>
      </c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 t="s">
        <v>81</v>
      </c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</row>
    <row r="2" spans="1:26" ht="19.5" customHeight="1">
      <c r="A2" s="37"/>
      <c r="B2" s="39"/>
      <c r="C2" s="125" t="s">
        <v>87</v>
      </c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 t="s">
        <v>87</v>
      </c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</row>
    <row r="3" spans="1:28" s="40" customFormat="1" ht="19.5" customHeight="1">
      <c r="A3" s="126" t="s">
        <v>88</v>
      </c>
      <c r="B3" s="126" t="s">
        <v>89</v>
      </c>
      <c r="C3" s="127" t="s">
        <v>90</v>
      </c>
      <c r="D3" s="127"/>
      <c r="E3" s="127" t="s">
        <v>91</v>
      </c>
      <c r="F3" s="127"/>
      <c r="G3" s="127" t="s">
        <v>92</v>
      </c>
      <c r="H3" s="127"/>
      <c r="I3" s="127" t="s">
        <v>93</v>
      </c>
      <c r="J3" s="127"/>
      <c r="K3" s="127" t="s">
        <v>94</v>
      </c>
      <c r="L3" s="127"/>
      <c r="M3" s="127" t="s">
        <v>95</v>
      </c>
      <c r="N3" s="127"/>
      <c r="O3" s="127" t="s">
        <v>96</v>
      </c>
      <c r="P3" s="127"/>
      <c r="Q3" s="127" t="s">
        <v>97</v>
      </c>
      <c r="R3" s="127"/>
      <c r="S3" s="127" t="s">
        <v>98</v>
      </c>
      <c r="T3" s="127"/>
      <c r="U3" s="127" t="s">
        <v>99</v>
      </c>
      <c r="V3" s="127"/>
      <c r="W3" s="127" t="s">
        <v>100</v>
      </c>
      <c r="X3" s="127"/>
      <c r="Y3" s="127" t="s">
        <v>101</v>
      </c>
      <c r="Z3" s="127"/>
      <c r="AA3" s="127" t="s">
        <v>102</v>
      </c>
      <c r="AB3" s="127"/>
    </row>
    <row r="4" spans="1:28" s="42" customFormat="1" ht="55.5" customHeight="1">
      <c r="A4" s="126"/>
      <c r="B4" s="126"/>
      <c r="C4" s="41" t="s">
        <v>103</v>
      </c>
      <c r="D4" s="41" t="s">
        <v>104</v>
      </c>
      <c r="E4" s="41" t="s">
        <v>103</v>
      </c>
      <c r="F4" s="41" t="s">
        <v>104</v>
      </c>
      <c r="G4" s="41" t="s">
        <v>103</v>
      </c>
      <c r="H4" s="41" t="s">
        <v>104</v>
      </c>
      <c r="I4" s="41" t="s">
        <v>103</v>
      </c>
      <c r="J4" s="41" t="s">
        <v>104</v>
      </c>
      <c r="K4" s="41" t="s">
        <v>103</v>
      </c>
      <c r="L4" s="41" t="s">
        <v>104</v>
      </c>
      <c r="M4" s="41" t="s">
        <v>103</v>
      </c>
      <c r="N4" s="41" t="s">
        <v>104</v>
      </c>
      <c r="O4" s="41" t="s">
        <v>103</v>
      </c>
      <c r="P4" s="41" t="s">
        <v>104</v>
      </c>
      <c r="Q4" s="41" t="s">
        <v>103</v>
      </c>
      <c r="R4" s="41" t="s">
        <v>104</v>
      </c>
      <c r="S4" s="41" t="s">
        <v>103</v>
      </c>
      <c r="T4" s="41" t="s">
        <v>104</v>
      </c>
      <c r="U4" s="41" t="s">
        <v>103</v>
      </c>
      <c r="V4" s="41" t="s">
        <v>104</v>
      </c>
      <c r="W4" s="41" t="s">
        <v>103</v>
      </c>
      <c r="X4" s="41" t="s">
        <v>104</v>
      </c>
      <c r="Y4" s="41" t="s">
        <v>103</v>
      </c>
      <c r="Z4" s="41" t="s">
        <v>104</v>
      </c>
      <c r="AA4" s="41" t="s">
        <v>103</v>
      </c>
      <c r="AB4" s="41" t="s">
        <v>104</v>
      </c>
    </row>
    <row r="5" spans="1:28" s="38" customFormat="1" ht="19.5" customHeight="1">
      <c r="A5" s="43"/>
      <c r="B5" s="44" t="s">
        <v>105</v>
      </c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</row>
    <row r="6" spans="1:28" ht="19.5" customHeight="1">
      <c r="A6" s="43">
        <v>1</v>
      </c>
      <c r="B6" s="45" t="s">
        <v>21</v>
      </c>
      <c r="C6" s="46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</row>
    <row r="7" spans="1:28" ht="19.5" customHeight="1">
      <c r="A7" s="43">
        <v>2</v>
      </c>
      <c r="B7" s="45" t="s">
        <v>43</v>
      </c>
      <c r="C7" s="46">
        <v>29.5</v>
      </c>
      <c r="D7" s="47">
        <v>5</v>
      </c>
      <c r="E7" s="46"/>
      <c r="F7" s="47"/>
      <c r="G7" s="46"/>
      <c r="H7" s="47"/>
      <c r="I7" s="46"/>
      <c r="J7" s="47"/>
      <c r="K7" s="47"/>
      <c r="L7" s="47"/>
      <c r="M7" s="47"/>
      <c r="N7" s="47"/>
      <c r="O7" s="47"/>
      <c r="P7" s="47"/>
      <c r="Q7" s="46">
        <v>27.9</v>
      </c>
      <c r="R7" s="47">
        <v>5</v>
      </c>
      <c r="S7" s="47"/>
      <c r="T7" s="47"/>
      <c r="U7" s="47"/>
      <c r="V7" s="47"/>
      <c r="W7" s="47">
        <v>25.75</v>
      </c>
      <c r="X7" s="47">
        <v>5</v>
      </c>
      <c r="Y7" s="46"/>
      <c r="Z7" s="47"/>
      <c r="AA7" s="46">
        <v>27.5</v>
      </c>
      <c r="AB7" s="47">
        <v>5</v>
      </c>
    </row>
    <row r="8" spans="1:28" ht="19.5" customHeight="1">
      <c r="A8" s="43"/>
      <c r="B8" s="44" t="s">
        <v>106</v>
      </c>
      <c r="C8" s="46"/>
      <c r="D8" s="47"/>
      <c r="E8" s="46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6"/>
      <c r="R8" s="47"/>
      <c r="S8" s="47"/>
      <c r="T8" s="47"/>
      <c r="U8" s="47"/>
      <c r="V8" s="47"/>
      <c r="W8" s="46"/>
      <c r="X8" s="47"/>
      <c r="Y8" s="46"/>
      <c r="Z8" s="47"/>
      <c r="AA8" s="46"/>
      <c r="AB8" s="47"/>
    </row>
    <row r="9" spans="1:28" ht="19.5" customHeight="1">
      <c r="A9" s="43">
        <v>3</v>
      </c>
      <c r="B9" s="45" t="s">
        <v>107</v>
      </c>
      <c r="C9" s="46">
        <v>16</v>
      </c>
      <c r="D9" s="47">
        <v>5</v>
      </c>
      <c r="E9" s="47"/>
      <c r="F9" s="47"/>
      <c r="G9" s="46"/>
      <c r="H9" s="47"/>
      <c r="I9" s="46"/>
      <c r="J9" s="47"/>
      <c r="K9" s="47"/>
      <c r="L9" s="47"/>
      <c r="M9" s="47"/>
      <c r="N9" s="47"/>
      <c r="O9" s="47"/>
      <c r="P9" s="47"/>
      <c r="Q9" s="47"/>
      <c r="R9" s="47"/>
      <c r="S9" s="46"/>
      <c r="T9" s="47"/>
      <c r="U9" s="47"/>
      <c r="V9" s="47"/>
      <c r="W9" s="47">
        <v>25</v>
      </c>
      <c r="X9" s="47">
        <v>5</v>
      </c>
      <c r="Y9" s="46"/>
      <c r="Z9" s="47"/>
      <c r="AA9" s="46"/>
      <c r="AB9" s="47"/>
    </row>
    <row r="10" spans="1:28" ht="19.5" customHeight="1">
      <c r="A10" s="43">
        <v>4</v>
      </c>
      <c r="B10" s="45" t="s">
        <v>15</v>
      </c>
      <c r="C10" s="46">
        <v>49</v>
      </c>
      <c r="D10" s="47">
        <v>5</v>
      </c>
      <c r="E10" s="46"/>
      <c r="F10" s="47"/>
      <c r="G10" s="46"/>
      <c r="H10" s="47"/>
      <c r="I10" s="47"/>
      <c r="J10" s="47"/>
      <c r="K10" s="47"/>
      <c r="L10" s="47"/>
      <c r="M10" s="47"/>
      <c r="N10" s="47"/>
      <c r="O10" s="47"/>
      <c r="P10" s="47"/>
      <c r="Q10" s="47">
        <v>15</v>
      </c>
      <c r="R10" s="47">
        <v>5</v>
      </c>
      <c r="S10" s="47"/>
      <c r="T10" s="47"/>
      <c r="U10" s="47"/>
      <c r="V10" s="47"/>
      <c r="W10" s="47">
        <v>30</v>
      </c>
      <c r="X10" s="47">
        <v>5</v>
      </c>
      <c r="Y10" s="46">
        <v>30</v>
      </c>
      <c r="Z10" s="47">
        <v>5</v>
      </c>
      <c r="AA10" s="46">
        <v>15</v>
      </c>
      <c r="AB10" s="47">
        <v>5</v>
      </c>
    </row>
    <row r="11" spans="1:28" ht="19.5" customHeight="1">
      <c r="A11" s="43"/>
      <c r="B11" s="44" t="s">
        <v>108</v>
      </c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</row>
    <row r="12" spans="1:28" ht="19.5" customHeight="1">
      <c r="A12" s="43">
        <v>5</v>
      </c>
      <c r="B12" s="45" t="s">
        <v>109</v>
      </c>
      <c r="C12" s="47">
        <v>23.56</v>
      </c>
      <c r="D12" s="47">
        <v>5</v>
      </c>
      <c r="E12" s="47">
        <v>25.9</v>
      </c>
      <c r="F12" s="47">
        <v>5</v>
      </c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>
        <v>23.89</v>
      </c>
      <c r="R12" s="47">
        <v>5</v>
      </c>
      <c r="S12" s="47"/>
      <c r="T12" s="47"/>
      <c r="U12" s="47">
        <v>26</v>
      </c>
      <c r="V12" s="47">
        <v>5</v>
      </c>
      <c r="W12" s="47"/>
      <c r="X12" s="47"/>
      <c r="Y12" s="47"/>
      <c r="Z12" s="47"/>
      <c r="AA12" s="47"/>
      <c r="AB12" s="47"/>
    </row>
    <row r="13" spans="1:28" ht="19.5" customHeight="1">
      <c r="A13" s="43">
        <v>6</v>
      </c>
      <c r="B13" s="45" t="s">
        <v>110</v>
      </c>
      <c r="C13" s="46">
        <v>26</v>
      </c>
      <c r="D13" s="47">
        <v>5</v>
      </c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6">
        <v>23.54</v>
      </c>
      <c r="R13" s="47">
        <v>5</v>
      </c>
      <c r="S13" s="47"/>
      <c r="T13" s="47"/>
      <c r="U13" s="47"/>
      <c r="V13" s="47"/>
      <c r="W13" s="46">
        <v>26</v>
      </c>
      <c r="X13" s="47">
        <v>5</v>
      </c>
      <c r="Y13" s="46"/>
      <c r="Z13" s="47"/>
      <c r="AA13" s="46">
        <v>26</v>
      </c>
      <c r="AB13" s="47">
        <v>5</v>
      </c>
    </row>
    <row r="14" spans="1:28" ht="19.5" customHeight="1">
      <c r="A14" s="43">
        <v>7</v>
      </c>
      <c r="B14" s="45" t="s">
        <v>18</v>
      </c>
      <c r="C14" s="47">
        <v>25.45</v>
      </c>
      <c r="D14" s="47">
        <v>5</v>
      </c>
      <c r="E14" s="47"/>
      <c r="F14" s="47"/>
      <c r="G14" s="47">
        <v>23.67</v>
      </c>
      <c r="H14" s="47">
        <v>5</v>
      </c>
      <c r="I14" s="47">
        <v>25.43</v>
      </c>
      <c r="J14" s="47">
        <v>5</v>
      </c>
      <c r="K14" s="47"/>
      <c r="L14" s="47"/>
      <c r="M14" s="47"/>
      <c r="N14" s="47"/>
      <c r="O14" s="47"/>
      <c r="P14" s="47"/>
      <c r="Q14" s="47">
        <v>26</v>
      </c>
      <c r="R14" s="47">
        <v>5</v>
      </c>
      <c r="S14" s="47"/>
      <c r="T14" s="47"/>
      <c r="U14" s="47"/>
      <c r="V14" s="47"/>
      <c r="W14" s="47">
        <v>26</v>
      </c>
      <c r="X14" s="47">
        <v>5</v>
      </c>
      <c r="Y14" s="47">
        <v>24.56</v>
      </c>
      <c r="Z14" s="47">
        <v>5</v>
      </c>
      <c r="AA14" s="47"/>
      <c r="AB14" s="47"/>
    </row>
    <row r="15" spans="1:28" ht="19.5" customHeight="1">
      <c r="A15" s="43"/>
      <c r="B15" s="44" t="s">
        <v>111</v>
      </c>
      <c r="C15" s="46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6"/>
      <c r="R15" s="47"/>
      <c r="S15" s="47"/>
      <c r="T15" s="47"/>
      <c r="U15" s="47"/>
      <c r="V15" s="47"/>
      <c r="W15" s="46"/>
      <c r="X15" s="47"/>
      <c r="Y15" s="47"/>
      <c r="Z15" s="47"/>
      <c r="AA15" s="47"/>
      <c r="AB15" s="47"/>
    </row>
    <row r="16" spans="1:28" ht="19.5" customHeight="1">
      <c r="A16" s="43">
        <v>8</v>
      </c>
      <c r="B16" s="45" t="s">
        <v>112</v>
      </c>
      <c r="C16" s="47"/>
      <c r="D16" s="47"/>
      <c r="E16" s="47"/>
      <c r="F16" s="47"/>
      <c r="G16" s="46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</row>
    <row r="17" spans="1:28" ht="21.75" customHeight="1">
      <c r="A17" s="43">
        <v>9</v>
      </c>
      <c r="B17" s="45" t="s">
        <v>49</v>
      </c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</row>
    <row r="18" spans="1:28" ht="19.5" customHeight="1">
      <c r="A18" s="43">
        <v>10</v>
      </c>
      <c r="B18" s="45" t="s">
        <v>113</v>
      </c>
      <c r="C18" s="47">
        <v>24</v>
      </c>
      <c r="D18" s="47">
        <v>5</v>
      </c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>
        <v>25</v>
      </c>
      <c r="R18" s="47">
        <v>5</v>
      </c>
      <c r="S18" s="47"/>
      <c r="T18" s="47"/>
      <c r="U18" s="47"/>
      <c r="V18" s="47"/>
      <c r="W18" s="47">
        <v>30</v>
      </c>
      <c r="X18" s="47">
        <v>5</v>
      </c>
      <c r="Y18" s="47">
        <v>10</v>
      </c>
      <c r="Z18" s="47">
        <v>5</v>
      </c>
      <c r="AA18" s="47">
        <v>25</v>
      </c>
      <c r="AB18" s="47">
        <v>5</v>
      </c>
    </row>
    <row r="19" spans="1:28" ht="19.5" customHeight="1">
      <c r="A19" s="43">
        <v>11</v>
      </c>
      <c r="B19" s="45" t="s">
        <v>59</v>
      </c>
      <c r="C19" s="47">
        <v>30</v>
      </c>
      <c r="D19" s="47">
        <v>5</v>
      </c>
      <c r="E19" s="47"/>
      <c r="F19" s="47"/>
      <c r="G19" s="47"/>
      <c r="H19" s="47"/>
      <c r="I19" s="47">
        <v>36</v>
      </c>
      <c r="J19" s="47">
        <v>5</v>
      </c>
      <c r="K19" s="47">
        <v>28</v>
      </c>
      <c r="L19" s="47">
        <v>5</v>
      </c>
      <c r="M19" s="47">
        <v>30</v>
      </c>
      <c r="N19" s="47">
        <v>5</v>
      </c>
      <c r="O19" s="47">
        <v>57</v>
      </c>
      <c r="P19" s="47">
        <v>5</v>
      </c>
      <c r="Q19" s="47"/>
      <c r="R19" s="47"/>
      <c r="S19" s="47">
        <v>30</v>
      </c>
      <c r="T19" s="47">
        <v>5</v>
      </c>
      <c r="U19" s="47"/>
      <c r="V19" s="47"/>
      <c r="W19" s="47">
        <v>30</v>
      </c>
      <c r="X19" s="47">
        <v>5</v>
      </c>
      <c r="Y19" s="47"/>
      <c r="Z19" s="47"/>
      <c r="AA19" s="47"/>
      <c r="AB19" s="47"/>
    </row>
    <row r="20" spans="1:28" ht="19.5" customHeight="1">
      <c r="A20" s="43">
        <v>12</v>
      </c>
      <c r="B20" s="45" t="s">
        <v>26</v>
      </c>
      <c r="C20" s="46">
        <v>49</v>
      </c>
      <c r="D20" s="47">
        <v>5</v>
      </c>
      <c r="E20" s="46"/>
      <c r="F20" s="47"/>
      <c r="G20" s="47">
        <v>30</v>
      </c>
      <c r="H20" s="47">
        <v>5</v>
      </c>
      <c r="I20" s="47">
        <v>33</v>
      </c>
      <c r="J20" s="47">
        <v>5</v>
      </c>
      <c r="K20" s="47"/>
      <c r="L20" s="47"/>
      <c r="M20" s="47"/>
      <c r="N20" s="47"/>
      <c r="O20" s="47"/>
      <c r="P20" s="47"/>
      <c r="Q20" s="46"/>
      <c r="R20" s="47"/>
      <c r="S20" s="47">
        <v>30</v>
      </c>
      <c r="T20" s="47">
        <v>5</v>
      </c>
      <c r="U20" s="46"/>
      <c r="V20" s="47"/>
      <c r="W20" s="47"/>
      <c r="X20" s="47"/>
      <c r="Y20" s="47">
        <v>30</v>
      </c>
      <c r="Z20" s="47">
        <v>5</v>
      </c>
      <c r="AA20" s="47">
        <v>37</v>
      </c>
      <c r="AB20" s="47">
        <v>5</v>
      </c>
    </row>
    <row r="21" spans="1:28" ht="19.5" customHeight="1">
      <c r="A21" s="43"/>
      <c r="B21" s="44" t="s">
        <v>114</v>
      </c>
      <c r="C21" s="46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6"/>
      <c r="R21" s="47"/>
      <c r="S21" s="47"/>
      <c r="T21" s="47"/>
      <c r="U21" s="47"/>
      <c r="V21" s="47"/>
      <c r="W21" s="46"/>
      <c r="X21" s="47"/>
      <c r="Y21" s="46"/>
      <c r="Z21" s="47"/>
      <c r="AA21" s="46"/>
      <c r="AB21" s="47"/>
    </row>
    <row r="22" spans="1:28" ht="19.5" customHeight="1">
      <c r="A22" s="43">
        <v>13</v>
      </c>
      <c r="B22" s="45" t="s">
        <v>14</v>
      </c>
      <c r="C22" s="46">
        <v>40</v>
      </c>
      <c r="D22" s="47">
        <v>5</v>
      </c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6">
        <v>30</v>
      </c>
      <c r="X22" s="47">
        <v>5</v>
      </c>
      <c r="Y22" s="47"/>
      <c r="Z22" s="47"/>
      <c r="AA22" s="47"/>
      <c r="AB22" s="47"/>
    </row>
    <row r="23" spans="1:28" ht="19.5" customHeight="1">
      <c r="A23" s="43">
        <v>14</v>
      </c>
      <c r="B23" s="45" t="s">
        <v>19</v>
      </c>
      <c r="C23" s="46">
        <v>25</v>
      </c>
      <c r="D23" s="47">
        <v>5</v>
      </c>
      <c r="E23" s="47"/>
      <c r="F23" s="47"/>
      <c r="G23" s="47"/>
      <c r="H23" s="47"/>
      <c r="I23" s="46"/>
      <c r="J23" s="47"/>
      <c r="K23" s="46"/>
      <c r="L23" s="47"/>
      <c r="M23" s="46"/>
      <c r="N23" s="47"/>
      <c r="O23" s="46"/>
      <c r="P23" s="47"/>
      <c r="Q23" s="47">
        <v>25</v>
      </c>
      <c r="R23" s="47">
        <v>5</v>
      </c>
      <c r="S23" s="46"/>
      <c r="T23" s="47"/>
      <c r="U23" s="47"/>
      <c r="V23" s="47"/>
      <c r="W23" s="46">
        <v>25</v>
      </c>
      <c r="X23" s="47">
        <v>5</v>
      </c>
      <c r="Y23" s="47">
        <v>25</v>
      </c>
      <c r="Z23" s="47">
        <v>5</v>
      </c>
      <c r="AA23" s="47"/>
      <c r="AB23" s="47"/>
    </row>
    <row r="24" spans="1:28" ht="19.5" customHeight="1">
      <c r="A24" s="43">
        <v>15</v>
      </c>
      <c r="B24" s="45" t="s">
        <v>6</v>
      </c>
      <c r="C24" s="46">
        <v>20</v>
      </c>
      <c r="D24" s="47">
        <v>5</v>
      </c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</row>
    <row r="25" spans="1:28" ht="19.5" customHeight="1">
      <c r="A25" s="43"/>
      <c r="B25" s="44" t="s">
        <v>115</v>
      </c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</row>
    <row r="26" spans="1:28" ht="19.5" customHeight="1">
      <c r="A26" s="43">
        <v>16</v>
      </c>
      <c r="B26" s="45" t="s">
        <v>51</v>
      </c>
      <c r="C26" s="47">
        <v>40</v>
      </c>
      <c r="D26" s="47">
        <v>5</v>
      </c>
      <c r="E26" s="47">
        <v>25</v>
      </c>
      <c r="F26" s="47">
        <v>5</v>
      </c>
      <c r="G26" s="47">
        <v>30</v>
      </c>
      <c r="H26" s="47">
        <v>5</v>
      </c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</row>
    <row r="27" spans="1:28" ht="19.5" customHeight="1">
      <c r="A27" s="43">
        <v>17</v>
      </c>
      <c r="B27" s="45" t="s">
        <v>24</v>
      </c>
      <c r="C27" s="46">
        <v>35</v>
      </c>
      <c r="D27" s="46">
        <v>5</v>
      </c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6">
        <v>30</v>
      </c>
      <c r="R27" s="47">
        <v>5</v>
      </c>
      <c r="S27" s="47"/>
      <c r="T27" s="47"/>
      <c r="U27" s="47"/>
      <c r="V27" s="47"/>
      <c r="W27" s="46">
        <v>30</v>
      </c>
      <c r="X27" s="47">
        <v>5</v>
      </c>
      <c r="Y27" s="47"/>
      <c r="Z27" s="47"/>
      <c r="AA27" s="47"/>
      <c r="AB27" s="47"/>
    </row>
    <row r="28" spans="1:28" ht="19.5" customHeight="1">
      <c r="A28" s="43">
        <v>18</v>
      </c>
      <c r="B28" s="45" t="s">
        <v>22</v>
      </c>
      <c r="C28" s="46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</row>
    <row r="29" spans="1:28" ht="19.5" customHeight="1">
      <c r="A29" s="43">
        <v>19</v>
      </c>
      <c r="B29" s="45" t="s">
        <v>10</v>
      </c>
      <c r="C29" s="46">
        <v>25</v>
      </c>
      <c r="D29" s="47">
        <v>5</v>
      </c>
      <c r="E29" s="47"/>
      <c r="F29" s="47"/>
      <c r="G29" s="47">
        <v>45</v>
      </c>
      <c r="H29" s="47">
        <v>5</v>
      </c>
      <c r="I29" s="47"/>
      <c r="J29" s="47"/>
      <c r="K29" s="47"/>
      <c r="L29" s="47"/>
      <c r="M29" s="47"/>
      <c r="N29" s="47"/>
      <c r="O29" s="47"/>
      <c r="P29" s="47"/>
      <c r="Q29" s="47">
        <v>25</v>
      </c>
      <c r="R29" s="47">
        <v>5</v>
      </c>
      <c r="S29" s="47"/>
      <c r="T29" s="47"/>
      <c r="U29" s="47"/>
      <c r="V29" s="47"/>
      <c r="W29" s="46">
        <v>25</v>
      </c>
      <c r="X29" s="47">
        <v>5</v>
      </c>
      <c r="Y29" s="47">
        <v>40</v>
      </c>
      <c r="Z29" s="47">
        <v>5</v>
      </c>
      <c r="AA29" s="47">
        <v>25</v>
      </c>
      <c r="AB29" s="47">
        <v>5</v>
      </c>
    </row>
    <row r="30" spans="1:28" ht="19.5" customHeight="1">
      <c r="A30" s="43"/>
      <c r="B30" s="44" t="s">
        <v>116</v>
      </c>
      <c r="C30" s="46"/>
      <c r="D30" s="47"/>
      <c r="E30" s="46"/>
      <c r="F30" s="47"/>
      <c r="G30" s="46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6"/>
      <c r="Z30" s="47"/>
      <c r="AA30" s="46"/>
      <c r="AB30" s="47"/>
    </row>
    <row r="31" spans="1:28" ht="19.5" customHeight="1">
      <c r="A31" s="43">
        <v>20</v>
      </c>
      <c r="B31" s="45" t="s">
        <v>7</v>
      </c>
      <c r="C31" s="46">
        <v>41</v>
      </c>
      <c r="D31" s="47">
        <v>5</v>
      </c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</row>
    <row r="32" spans="1:28" ht="19.5" customHeight="1">
      <c r="A32" s="43">
        <v>21</v>
      </c>
      <c r="B32" s="45" t="s">
        <v>27</v>
      </c>
      <c r="C32" s="47">
        <v>26</v>
      </c>
      <c r="D32" s="47">
        <v>5</v>
      </c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>
        <v>25</v>
      </c>
      <c r="R32" s="47">
        <v>5</v>
      </c>
      <c r="S32" s="47"/>
      <c r="T32" s="47"/>
      <c r="U32" s="47"/>
      <c r="V32" s="47"/>
      <c r="W32" s="47">
        <v>18</v>
      </c>
      <c r="X32" s="47">
        <v>5</v>
      </c>
      <c r="Y32" s="47">
        <v>30</v>
      </c>
      <c r="Z32" s="47">
        <v>5</v>
      </c>
      <c r="AA32" s="47">
        <v>25</v>
      </c>
      <c r="AB32" s="47">
        <v>5</v>
      </c>
    </row>
    <row r="33" spans="1:28" ht="19.5" customHeight="1">
      <c r="A33" s="43">
        <v>22</v>
      </c>
      <c r="B33" s="45" t="s">
        <v>117</v>
      </c>
      <c r="C33" s="46">
        <v>45</v>
      </c>
      <c r="D33" s="47">
        <v>5</v>
      </c>
      <c r="E33" s="46">
        <v>30</v>
      </c>
      <c r="F33" s="47">
        <v>5</v>
      </c>
      <c r="G33" s="46">
        <v>30</v>
      </c>
      <c r="H33" s="47">
        <v>5</v>
      </c>
      <c r="I33" s="47"/>
      <c r="J33" s="47"/>
      <c r="K33" s="47"/>
      <c r="L33" s="47"/>
      <c r="M33" s="47"/>
      <c r="N33" s="47"/>
      <c r="O33" s="47"/>
      <c r="P33" s="47"/>
      <c r="Q33" s="46"/>
      <c r="R33" s="47"/>
      <c r="S33" s="46"/>
      <c r="T33" s="47"/>
      <c r="U33" s="47"/>
      <c r="V33" s="47"/>
      <c r="W33" s="47"/>
      <c r="X33" s="47"/>
      <c r="Y33" s="46">
        <v>40</v>
      </c>
      <c r="Z33" s="47">
        <v>5</v>
      </c>
      <c r="AA33" s="46">
        <v>30</v>
      </c>
      <c r="AB33" s="47">
        <v>5</v>
      </c>
    </row>
    <row r="34" spans="1:28" ht="19.5" customHeight="1">
      <c r="A34" s="43">
        <v>23</v>
      </c>
      <c r="B34" s="45" t="s">
        <v>12</v>
      </c>
      <c r="C34" s="47">
        <v>34</v>
      </c>
      <c r="D34" s="47">
        <v>5</v>
      </c>
      <c r="E34" s="47">
        <v>30</v>
      </c>
      <c r="F34" s="47">
        <v>5</v>
      </c>
      <c r="G34" s="47">
        <v>30</v>
      </c>
      <c r="H34" s="47">
        <v>5</v>
      </c>
      <c r="I34" s="47"/>
      <c r="J34" s="47"/>
      <c r="K34" s="47"/>
      <c r="L34" s="47"/>
      <c r="M34" s="47"/>
      <c r="N34" s="47"/>
      <c r="O34" s="47"/>
      <c r="P34" s="47"/>
      <c r="Q34" s="47">
        <v>30</v>
      </c>
      <c r="R34" s="47">
        <v>5</v>
      </c>
      <c r="S34" s="47"/>
      <c r="T34" s="47"/>
      <c r="U34" s="47"/>
      <c r="V34" s="47"/>
      <c r="W34" s="47"/>
      <c r="X34" s="47"/>
      <c r="Y34" s="47">
        <v>30</v>
      </c>
      <c r="Z34" s="47">
        <v>5</v>
      </c>
      <c r="AA34" s="47">
        <v>17</v>
      </c>
      <c r="AB34" s="47">
        <v>5</v>
      </c>
    </row>
    <row r="35" spans="1:28" ht="19.5" customHeight="1">
      <c r="A35" s="43"/>
      <c r="B35" s="44" t="s">
        <v>118</v>
      </c>
      <c r="C35" s="46"/>
      <c r="D35" s="47"/>
      <c r="E35" s="47"/>
      <c r="F35" s="47"/>
      <c r="G35" s="46"/>
      <c r="H35" s="47"/>
      <c r="I35" s="47"/>
      <c r="J35" s="47"/>
      <c r="K35" s="47"/>
      <c r="L35" s="47"/>
      <c r="M35" s="47"/>
      <c r="N35" s="47"/>
      <c r="O35" s="47"/>
      <c r="P35" s="47"/>
      <c r="Q35" s="46"/>
      <c r="R35" s="47"/>
      <c r="S35" s="47"/>
      <c r="T35" s="47"/>
      <c r="U35" s="46"/>
      <c r="V35" s="47"/>
      <c r="W35" s="46"/>
      <c r="X35" s="47"/>
      <c r="Y35" s="47"/>
      <c r="Z35" s="47"/>
      <c r="AA35" s="47"/>
      <c r="AB35" s="47"/>
    </row>
    <row r="36" spans="1:28" ht="19.5" customHeight="1">
      <c r="A36" s="43">
        <v>24</v>
      </c>
      <c r="B36" s="45" t="s">
        <v>119</v>
      </c>
      <c r="C36" s="47">
        <v>25</v>
      </c>
      <c r="D36" s="47">
        <v>5</v>
      </c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</row>
    <row r="37" spans="1:28" ht="19.5" customHeight="1">
      <c r="A37" s="43">
        <v>25</v>
      </c>
      <c r="B37" s="45" t="s">
        <v>25</v>
      </c>
      <c r="C37" s="47">
        <v>30</v>
      </c>
      <c r="D37" s="47">
        <v>5</v>
      </c>
      <c r="E37" s="47">
        <v>30</v>
      </c>
      <c r="F37" s="47">
        <v>5</v>
      </c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>
        <v>30</v>
      </c>
      <c r="R37" s="47">
        <v>5</v>
      </c>
      <c r="S37" s="47"/>
      <c r="T37" s="47"/>
      <c r="U37" s="47"/>
      <c r="V37" s="47"/>
      <c r="W37" s="47">
        <v>30</v>
      </c>
      <c r="X37" s="47">
        <v>5</v>
      </c>
      <c r="Y37" s="47">
        <v>48</v>
      </c>
      <c r="Z37" s="47">
        <v>5</v>
      </c>
      <c r="AA37" s="47">
        <v>17</v>
      </c>
      <c r="AB37" s="47">
        <v>5</v>
      </c>
    </row>
    <row r="38" spans="1:28" ht="19.5" customHeight="1">
      <c r="A38" s="43"/>
      <c r="B38" s="44" t="s">
        <v>120</v>
      </c>
      <c r="C38" s="46"/>
      <c r="D38" s="47"/>
      <c r="E38" s="47"/>
      <c r="F38" s="47"/>
      <c r="G38" s="46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6"/>
      <c r="X38" s="47"/>
      <c r="Y38" s="46"/>
      <c r="Z38" s="47"/>
      <c r="AA38" s="46"/>
      <c r="AB38" s="47"/>
    </row>
    <row r="39" spans="1:28" ht="19.5" customHeight="1">
      <c r="A39" s="43">
        <v>26</v>
      </c>
      <c r="B39" s="45" t="s">
        <v>121</v>
      </c>
      <c r="C39" s="46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</row>
    <row r="40" spans="1:28" ht="19.5" customHeight="1">
      <c r="A40" s="43">
        <v>27</v>
      </c>
      <c r="B40" s="45" t="s">
        <v>11</v>
      </c>
      <c r="C40" s="47">
        <v>29</v>
      </c>
      <c r="D40" s="47">
        <v>5</v>
      </c>
      <c r="E40" s="47"/>
      <c r="F40" s="47"/>
      <c r="G40" s="47">
        <v>37</v>
      </c>
      <c r="H40" s="47">
        <v>5</v>
      </c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>
        <v>28</v>
      </c>
      <c r="Z40" s="47">
        <v>5</v>
      </c>
      <c r="AA40" s="47">
        <v>17</v>
      </c>
      <c r="AB40" s="47">
        <v>5</v>
      </c>
    </row>
    <row r="41" spans="1:28" ht="19.5" customHeight="1">
      <c r="A41" s="43"/>
      <c r="B41" s="44" t="s">
        <v>122</v>
      </c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</row>
    <row r="42" spans="1:28" ht="19.5" customHeight="1">
      <c r="A42" s="43">
        <v>28</v>
      </c>
      <c r="B42" s="45" t="s">
        <v>45</v>
      </c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</row>
    <row r="43" spans="1:28" ht="19.5" customHeight="1">
      <c r="A43" s="43">
        <v>29</v>
      </c>
      <c r="B43" s="45" t="s">
        <v>8</v>
      </c>
      <c r="C43" s="46">
        <v>25</v>
      </c>
      <c r="D43" s="47">
        <v>5</v>
      </c>
      <c r="E43" s="47">
        <v>25</v>
      </c>
      <c r="F43" s="47">
        <v>5</v>
      </c>
      <c r="G43" s="47"/>
      <c r="H43" s="47"/>
      <c r="I43" s="47">
        <v>25</v>
      </c>
      <c r="J43" s="47">
        <v>5</v>
      </c>
      <c r="K43" s="47"/>
      <c r="L43" s="47"/>
      <c r="M43" s="47"/>
      <c r="N43" s="47"/>
      <c r="O43" s="47"/>
      <c r="P43" s="47"/>
      <c r="Q43" s="46">
        <v>25</v>
      </c>
      <c r="R43" s="47">
        <v>5</v>
      </c>
      <c r="S43" s="47">
        <v>10</v>
      </c>
      <c r="T43" s="47">
        <v>5</v>
      </c>
      <c r="U43" s="47"/>
      <c r="V43" s="47"/>
      <c r="W43" s="46">
        <v>15</v>
      </c>
      <c r="X43" s="47">
        <v>5</v>
      </c>
      <c r="Y43" s="46"/>
      <c r="Z43" s="47"/>
      <c r="AA43" s="46">
        <v>20</v>
      </c>
      <c r="AB43" s="47">
        <v>5</v>
      </c>
    </row>
    <row r="44" spans="1:28" ht="19.5" customHeight="1">
      <c r="A44" s="43"/>
      <c r="B44" s="44" t="s">
        <v>123</v>
      </c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</row>
    <row r="45" spans="1:28" ht="19.5" customHeight="1">
      <c r="A45" s="43">
        <v>30</v>
      </c>
      <c r="B45" s="45" t="s">
        <v>124</v>
      </c>
      <c r="C45" s="47">
        <v>14</v>
      </c>
      <c r="D45" s="47">
        <v>5</v>
      </c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</row>
    <row r="46" spans="1:28" ht="19.5" customHeight="1">
      <c r="A46" s="43">
        <v>31</v>
      </c>
      <c r="B46" s="45" t="s">
        <v>16</v>
      </c>
      <c r="C46" s="47">
        <v>30</v>
      </c>
      <c r="D46" s="47">
        <v>5</v>
      </c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>
        <v>30</v>
      </c>
      <c r="R46" s="47">
        <v>5</v>
      </c>
      <c r="S46" s="47"/>
      <c r="T46" s="47"/>
      <c r="U46" s="47"/>
      <c r="V46" s="47"/>
      <c r="W46" s="47">
        <v>30</v>
      </c>
      <c r="X46" s="47">
        <v>5</v>
      </c>
      <c r="Y46" s="47">
        <v>30</v>
      </c>
      <c r="Z46" s="47">
        <v>5</v>
      </c>
      <c r="AA46" s="47">
        <v>30</v>
      </c>
      <c r="AB46" s="47">
        <v>5</v>
      </c>
    </row>
    <row r="47" spans="1:28" ht="19.5" customHeight="1">
      <c r="A47" s="43">
        <v>32</v>
      </c>
      <c r="B47" s="45" t="s">
        <v>54</v>
      </c>
      <c r="C47" s="47">
        <v>27</v>
      </c>
      <c r="D47" s="47">
        <v>5</v>
      </c>
      <c r="E47" s="46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>
        <v>25</v>
      </c>
      <c r="X47" s="47">
        <v>5</v>
      </c>
      <c r="Y47" s="47"/>
      <c r="Z47" s="47"/>
      <c r="AA47" s="47"/>
      <c r="AB47" s="47"/>
    </row>
    <row r="48" spans="1:28" ht="19.5" customHeight="1">
      <c r="A48" s="43">
        <v>33</v>
      </c>
      <c r="B48" s="45" t="s">
        <v>73</v>
      </c>
      <c r="C48" s="46"/>
      <c r="D48" s="47"/>
      <c r="E48" s="47"/>
      <c r="F48" s="47"/>
      <c r="G48" s="46"/>
      <c r="H48" s="47"/>
      <c r="I48" s="46"/>
      <c r="J48" s="47"/>
      <c r="K48" s="47"/>
      <c r="L48" s="47"/>
      <c r="M48" s="47"/>
      <c r="N48" s="47"/>
      <c r="O48" s="47"/>
      <c r="P48" s="47"/>
      <c r="Q48" s="46"/>
      <c r="R48" s="47"/>
      <c r="S48" s="47"/>
      <c r="T48" s="47"/>
      <c r="U48" s="47"/>
      <c r="V48" s="47"/>
      <c r="W48" s="46"/>
      <c r="X48" s="47"/>
      <c r="Y48" s="46"/>
      <c r="Z48" s="47"/>
      <c r="AA48" s="46"/>
      <c r="AB48" s="47"/>
    </row>
    <row r="49" spans="1:28" ht="19.5" customHeight="1">
      <c r="A49" s="43"/>
      <c r="B49" s="44" t="s">
        <v>125</v>
      </c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</row>
    <row r="50" spans="1:28" ht="19.5" customHeight="1">
      <c r="A50" s="43">
        <v>34</v>
      </c>
      <c r="B50" s="45" t="s">
        <v>126</v>
      </c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>
        <v>25</v>
      </c>
      <c r="AB50" s="47">
        <v>5</v>
      </c>
    </row>
    <row r="51" spans="1:28" ht="21" customHeight="1">
      <c r="A51" s="43">
        <v>35</v>
      </c>
      <c r="B51" s="45" t="s">
        <v>127</v>
      </c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7"/>
    </row>
    <row r="52" spans="1:28" ht="19.5" customHeight="1">
      <c r="A52" s="43">
        <v>36</v>
      </c>
      <c r="B52" s="45" t="s">
        <v>23</v>
      </c>
      <c r="C52" s="47">
        <v>34</v>
      </c>
      <c r="D52" s="47">
        <v>5</v>
      </c>
      <c r="E52" s="47">
        <v>30</v>
      </c>
      <c r="F52" s="47">
        <v>5</v>
      </c>
      <c r="G52" s="47">
        <v>35</v>
      </c>
      <c r="H52" s="47">
        <v>5</v>
      </c>
      <c r="I52" s="47"/>
      <c r="J52" s="47"/>
      <c r="K52" s="47"/>
      <c r="L52" s="47"/>
      <c r="M52" s="47"/>
      <c r="N52" s="47"/>
      <c r="O52" s="47"/>
      <c r="P52" s="47"/>
      <c r="Q52" s="47">
        <v>25</v>
      </c>
      <c r="R52" s="47">
        <v>5</v>
      </c>
      <c r="S52" s="47">
        <v>25</v>
      </c>
      <c r="T52" s="47">
        <v>5</v>
      </c>
      <c r="U52" s="47"/>
      <c r="V52" s="47"/>
      <c r="W52" s="47"/>
      <c r="X52" s="47"/>
      <c r="Y52" s="47">
        <v>25</v>
      </c>
      <c r="Z52" s="47">
        <v>5</v>
      </c>
      <c r="AA52" s="47"/>
      <c r="AB52" s="47"/>
    </row>
    <row r="53" spans="1:28" ht="19.5" customHeight="1">
      <c r="A53" s="43"/>
      <c r="B53" s="44" t="s">
        <v>128</v>
      </c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</row>
    <row r="54" spans="1:28" ht="19.5" customHeight="1">
      <c r="A54" s="43">
        <v>37</v>
      </c>
      <c r="B54" s="45" t="s">
        <v>9</v>
      </c>
      <c r="C54" s="47">
        <v>21</v>
      </c>
      <c r="D54" s="47">
        <v>5</v>
      </c>
      <c r="E54" s="47">
        <v>10</v>
      </c>
      <c r="F54" s="47">
        <v>5</v>
      </c>
      <c r="G54" s="47">
        <v>25</v>
      </c>
      <c r="H54" s="47">
        <v>5</v>
      </c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>
        <v>10</v>
      </c>
      <c r="X54" s="47">
        <v>5</v>
      </c>
      <c r="Y54" s="47"/>
      <c r="Z54" s="47"/>
      <c r="AA54" s="47"/>
      <c r="AB54" s="47"/>
    </row>
    <row r="55" spans="1:28" ht="19.5" customHeight="1">
      <c r="A55" s="43">
        <v>38</v>
      </c>
      <c r="B55" s="45" t="s">
        <v>42</v>
      </c>
      <c r="C55" s="47">
        <v>33</v>
      </c>
      <c r="D55" s="47">
        <v>5</v>
      </c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47">
        <v>25</v>
      </c>
      <c r="AB55" s="47">
        <v>5</v>
      </c>
    </row>
    <row r="56" spans="1:28" ht="19.5" customHeight="1">
      <c r="A56" s="43"/>
      <c r="B56" s="44" t="s">
        <v>129</v>
      </c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7"/>
      <c r="AB56" s="47"/>
    </row>
    <row r="57" spans="1:28" ht="19.5" customHeight="1">
      <c r="A57" s="43">
        <v>39</v>
      </c>
      <c r="B57" s="45" t="s">
        <v>13</v>
      </c>
      <c r="C57" s="47">
        <v>34</v>
      </c>
      <c r="D57" s="47">
        <v>5</v>
      </c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>
        <v>30</v>
      </c>
      <c r="R57" s="47">
        <v>5</v>
      </c>
      <c r="S57" s="47"/>
      <c r="T57" s="47"/>
      <c r="U57" s="47"/>
      <c r="V57" s="47"/>
      <c r="W57" s="47"/>
      <c r="X57" s="47"/>
      <c r="Y57" s="47"/>
      <c r="Z57" s="47"/>
      <c r="AA57" s="47"/>
      <c r="AB57" s="47"/>
    </row>
    <row r="58" spans="1:28" ht="19.5" customHeight="1">
      <c r="A58" s="43">
        <v>40</v>
      </c>
      <c r="B58" s="45" t="s">
        <v>130</v>
      </c>
      <c r="C58" s="47">
        <v>25</v>
      </c>
      <c r="D58" s="47">
        <v>5</v>
      </c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>
        <v>25</v>
      </c>
      <c r="X58" s="47">
        <v>5</v>
      </c>
      <c r="Y58" s="47"/>
      <c r="Z58" s="47"/>
      <c r="AA58" s="47"/>
      <c r="AB58" s="47"/>
    </row>
    <row r="59" spans="1:28" ht="19.5" customHeight="1">
      <c r="A59" s="43">
        <v>41</v>
      </c>
      <c r="B59" s="45" t="s">
        <v>44</v>
      </c>
      <c r="C59" s="47">
        <v>31</v>
      </c>
      <c r="D59" s="47">
        <v>5</v>
      </c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>
        <v>25</v>
      </c>
      <c r="R59" s="47">
        <v>5</v>
      </c>
      <c r="S59" s="47"/>
      <c r="T59" s="47"/>
      <c r="U59" s="47"/>
      <c r="V59" s="47"/>
      <c r="W59" s="47">
        <v>30</v>
      </c>
      <c r="X59" s="47">
        <v>5</v>
      </c>
      <c r="Y59" s="47"/>
      <c r="Z59" s="47"/>
      <c r="AA59" s="47"/>
      <c r="AB59" s="47"/>
    </row>
  </sheetData>
  <sheetProtection/>
  <mergeCells count="19">
    <mergeCell ref="W3:X3"/>
    <mergeCell ref="Y3:Z3"/>
    <mergeCell ref="AA3:AB3"/>
    <mergeCell ref="K3:L3"/>
    <mergeCell ref="M3:N3"/>
    <mergeCell ref="O3:P3"/>
    <mergeCell ref="Q3:R3"/>
    <mergeCell ref="S3:T3"/>
    <mergeCell ref="U3:V3"/>
    <mergeCell ref="C1:N1"/>
    <mergeCell ref="O1:Z1"/>
    <mergeCell ref="C2:N2"/>
    <mergeCell ref="O2:Z2"/>
    <mergeCell ref="A3:A4"/>
    <mergeCell ref="B3:B4"/>
    <mergeCell ref="C3:D3"/>
    <mergeCell ref="E3:F3"/>
    <mergeCell ref="G3:H3"/>
    <mergeCell ref="I3:J3"/>
  </mergeCells>
  <printOptions horizontalCentered="1" verticalCentered="1"/>
  <pageMargins left="0.1968503937007874" right="0.1968503937007874" top="0.1968503937007874" bottom="0.1968503937007874" header="0.31496062992125984" footer="0.31496062992125984"/>
  <pageSetup firstPageNumber="1" useFirstPageNumber="1" horizontalDpi="600" verticalDpi="600" orientation="landscape" paperSize="9" scale="70" r:id="rId1"/>
  <headerFooter>
    <oddFooter>&amp;C&amp;P</oddFooter>
  </headerFooter>
  <rowBreaks count="1" manualBreakCount="1">
    <brk id="37" max="27" man="1"/>
  </rowBreaks>
  <colBreaks count="1" manualBreakCount="1">
    <brk id="14" max="58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D10"/>
  <sheetViews>
    <sheetView zoomScaleSheetLayoutView="100" zoomScalePageLayoutView="0" workbookViewId="0" topLeftCell="A1">
      <selection activeCell="D18" sqref="D18"/>
    </sheetView>
  </sheetViews>
  <sheetFormatPr defaultColWidth="9.140625" defaultRowHeight="15"/>
  <cols>
    <col min="1" max="1" width="5.8515625" style="50" customWidth="1"/>
    <col min="2" max="2" width="21.57421875" style="50" customWidth="1"/>
    <col min="3" max="3" width="38.7109375" style="50" customWidth="1"/>
    <col min="4" max="4" width="40.8515625" style="50" customWidth="1"/>
    <col min="5" max="5" width="11.8515625" style="50" customWidth="1"/>
    <col min="6" max="16384" width="9.140625" style="50" customWidth="1"/>
  </cols>
  <sheetData>
    <row r="1" ht="15.75">
      <c r="C1" s="51" t="s">
        <v>86</v>
      </c>
    </row>
    <row r="2" spans="1:4" ht="66.75" customHeight="1">
      <c r="A2" s="128" t="s">
        <v>131</v>
      </c>
      <c r="B2" s="128"/>
      <c r="C2" s="128"/>
      <c r="D2" s="128"/>
    </row>
    <row r="3" spans="1:4" s="52" customFormat="1" ht="15" customHeight="1">
      <c r="A3" s="129" t="s">
        <v>88</v>
      </c>
      <c r="B3" s="129" t="s">
        <v>89</v>
      </c>
      <c r="C3" s="130" t="s">
        <v>132</v>
      </c>
      <c r="D3" s="130"/>
    </row>
    <row r="4" spans="1:4" s="54" customFormat="1" ht="45" customHeight="1">
      <c r="A4" s="129"/>
      <c r="B4" s="129"/>
      <c r="C4" s="53" t="s">
        <v>133</v>
      </c>
      <c r="D4" s="53" t="s">
        <v>104</v>
      </c>
    </row>
    <row r="5" spans="1:4" ht="20.25" customHeight="1">
      <c r="A5" s="55"/>
      <c r="B5" s="56" t="s">
        <v>134</v>
      </c>
      <c r="C5" s="57"/>
      <c r="D5" s="57"/>
    </row>
    <row r="6" spans="1:4" ht="20.25" customHeight="1">
      <c r="A6" s="55">
        <v>1</v>
      </c>
      <c r="B6" s="55" t="s">
        <v>15</v>
      </c>
      <c r="C6" s="57">
        <v>22</v>
      </c>
      <c r="D6" s="57">
        <v>5</v>
      </c>
    </row>
    <row r="7" spans="1:4" s="54" customFormat="1" ht="20.25" customHeight="1">
      <c r="A7" s="53"/>
      <c r="B7" s="58" t="s">
        <v>135</v>
      </c>
      <c r="C7" s="53"/>
      <c r="D7" s="53"/>
    </row>
    <row r="8" spans="1:4" ht="20.25" customHeight="1">
      <c r="A8" s="55">
        <v>2</v>
      </c>
      <c r="B8" s="55" t="s">
        <v>47</v>
      </c>
      <c r="C8" s="57">
        <v>30</v>
      </c>
      <c r="D8" s="57">
        <v>5</v>
      </c>
    </row>
    <row r="9" spans="1:4" ht="20.25" customHeight="1">
      <c r="A9" s="53"/>
      <c r="B9" s="58" t="s">
        <v>136</v>
      </c>
      <c r="C9" s="53"/>
      <c r="D9" s="53"/>
    </row>
    <row r="10" spans="1:4" ht="20.25" customHeight="1">
      <c r="A10" s="55">
        <v>3</v>
      </c>
      <c r="B10" s="55" t="s">
        <v>16</v>
      </c>
      <c r="C10" s="57">
        <v>24</v>
      </c>
      <c r="D10" s="57">
        <v>5</v>
      </c>
    </row>
  </sheetData>
  <sheetProtection/>
  <mergeCells count="4">
    <mergeCell ref="A2:D2"/>
    <mergeCell ref="A3:A4"/>
    <mergeCell ref="B3:B4"/>
    <mergeCell ref="C3:D3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AC58"/>
  <sheetViews>
    <sheetView view="pageBreakPreview" zoomScaleSheetLayoutView="100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6" sqref="A6"/>
      <selection pane="bottomRight" activeCell="N20" sqref="N20"/>
    </sheetView>
  </sheetViews>
  <sheetFormatPr defaultColWidth="11.140625" defaultRowHeight="16.5" customHeight="1"/>
  <cols>
    <col min="1" max="1" width="9.28125" style="59" customWidth="1"/>
    <col min="2" max="2" width="20.140625" style="60" customWidth="1"/>
    <col min="3" max="3" width="10.57421875" style="59" hidden="1" customWidth="1"/>
    <col min="4" max="4" width="11.140625" style="82" customWidth="1"/>
    <col min="5" max="5" width="10.00390625" style="82" hidden="1" customWidth="1"/>
    <col min="6" max="6" width="11.00390625" style="82" customWidth="1"/>
    <col min="7" max="7" width="11.00390625" style="82" hidden="1" customWidth="1"/>
    <col min="8" max="8" width="11.421875" style="82" customWidth="1"/>
    <col min="9" max="9" width="11.421875" style="82" hidden="1" customWidth="1"/>
    <col min="10" max="10" width="11.421875" style="82" customWidth="1"/>
    <col min="11" max="11" width="11.421875" style="82" hidden="1" customWidth="1"/>
    <col min="12" max="12" width="10.7109375" style="82" customWidth="1"/>
    <col min="13" max="13" width="13.140625" style="82" hidden="1" customWidth="1"/>
    <col min="14" max="14" width="13.7109375" style="82" customWidth="1"/>
    <col min="15" max="15" width="9.28125" style="82" hidden="1" customWidth="1"/>
    <col min="16" max="16" width="9.57421875" style="82" customWidth="1"/>
    <col min="17" max="17" width="9.57421875" style="82" hidden="1" customWidth="1"/>
    <col min="18" max="18" width="11.57421875" style="82" customWidth="1"/>
    <col min="19" max="19" width="12.421875" style="82" hidden="1" customWidth="1"/>
    <col min="20" max="20" width="11.00390625" style="82" customWidth="1"/>
    <col min="21" max="21" width="12.421875" style="82" hidden="1" customWidth="1"/>
    <col min="22" max="22" width="10.421875" style="82" customWidth="1"/>
    <col min="23" max="23" width="15.57421875" style="82" hidden="1" customWidth="1"/>
    <col min="24" max="24" width="15.28125" style="82" customWidth="1"/>
    <col min="25" max="25" width="11.57421875" style="82" hidden="1" customWidth="1"/>
    <col min="26" max="26" width="13.00390625" style="82" customWidth="1"/>
    <col min="27" max="27" width="13.00390625" style="82" hidden="1" customWidth="1"/>
    <col min="28" max="28" width="11.28125" style="82" customWidth="1"/>
    <col min="29" max="16384" width="11.140625" style="20" customWidth="1"/>
  </cols>
  <sheetData>
    <row r="1" spans="4:28" ht="16.5" customHeight="1">
      <c r="D1" s="131" t="s">
        <v>86</v>
      </c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</row>
    <row r="2" spans="4:28" ht="16.5" customHeight="1">
      <c r="D2" s="132" t="s">
        <v>137</v>
      </c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</row>
    <row r="3" spans="1:28" s="23" customFormat="1" ht="31.5" customHeight="1">
      <c r="A3" s="61" t="s">
        <v>88</v>
      </c>
      <c r="B3" s="62" t="s">
        <v>89</v>
      </c>
      <c r="C3" s="63" t="s">
        <v>138</v>
      </c>
      <c r="D3" s="63" t="s">
        <v>139</v>
      </c>
      <c r="E3" s="63" t="s">
        <v>140</v>
      </c>
      <c r="F3" s="63" t="s">
        <v>91</v>
      </c>
      <c r="G3" s="63" t="s">
        <v>141</v>
      </c>
      <c r="H3" s="63" t="s">
        <v>142</v>
      </c>
      <c r="I3" s="63" t="s">
        <v>143</v>
      </c>
      <c r="J3" s="63" t="s">
        <v>144</v>
      </c>
      <c r="K3" s="63" t="s">
        <v>145</v>
      </c>
      <c r="L3" s="63" t="s">
        <v>146</v>
      </c>
      <c r="M3" s="63" t="s">
        <v>147</v>
      </c>
      <c r="N3" s="63" t="s">
        <v>102</v>
      </c>
      <c r="O3" s="63" t="s">
        <v>148</v>
      </c>
      <c r="P3" s="63" t="s">
        <v>149</v>
      </c>
      <c r="Q3" s="63" t="s">
        <v>150</v>
      </c>
      <c r="R3" s="63" t="s">
        <v>151</v>
      </c>
      <c r="S3" s="63" t="s">
        <v>152</v>
      </c>
      <c r="T3" s="63" t="s">
        <v>153</v>
      </c>
      <c r="U3" s="63" t="s">
        <v>154</v>
      </c>
      <c r="V3" s="63" t="s">
        <v>155</v>
      </c>
      <c r="W3" s="28" t="s">
        <v>156</v>
      </c>
      <c r="X3" s="28" t="s">
        <v>157</v>
      </c>
      <c r="Y3" s="28" t="s">
        <v>158</v>
      </c>
      <c r="Z3" s="28" t="s">
        <v>100</v>
      </c>
      <c r="AA3" s="28" t="s">
        <v>159</v>
      </c>
      <c r="AB3" s="28" t="s">
        <v>160</v>
      </c>
    </row>
    <row r="4" spans="1:28" s="23" customFormat="1" ht="19.5" customHeight="1">
      <c r="A4" s="43"/>
      <c r="B4" s="44" t="s">
        <v>105</v>
      </c>
      <c r="C4" s="64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</row>
    <row r="5" spans="1:28" ht="19.5" customHeight="1">
      <c r="A5" s="43">
        <v>1</v>
      </c>
      <c r="B5" s="45" t="s">
        <v>21</v>
      </c>
      <c r="C5" s="65"/>
      <c r="D5" s="43"/>
      <c r="E5" s="66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8"/>
      <c r="AA5" s="67"/>
      <c r="AB5" s="67"/>
    </row>
    <row r="6" spans="1:28" ht="19.5" customHeight="1">
      <c r="A6" s="43">
        <v>2</v>
      </c>
      <c r="B6" s="45" t="s">
        <v>43</v>
      </c>
      <c r="C6" s="65">
        <v>37300</v>
      </c>
      <c r="D6" s="68">
        <f>C6*2.47</f>
        <v>92131.00000000001</v>
      </c>
      <c r="E6" s="66"/>
      <c r="F6" s="67"/>
      <c r="G6" s="67"/>
      <c r="H6" s="68"/>
      <c r="I6" s="67"/>
      <c r="J6" s="67"/>
      <c r="K6" s="67"/>
      <c r="L6" s="67"/>
      <c r="M6" s="67">
        <v>39600</v>
      </c>
      <c r="N6" s="67">
        <f>M6*2.47</f>
        <v>97812.00000000001</v>
      </c>
      <c r="O6" s="66"/>
      <c r="P6" s="67"/>
      <c r="Q6" s="67"/>
      <c r="R6" s="67"/>
      <c r="S6" s="67">
        <v>16250</v>
      </c>
      <c r="T6" s="67">
        <f>S6*2.47</f>
        <v>40137.5</v>
      </c>
      <c r="U6" s="67"/>
      <c r="V6" s="67"/>
      <c r="W6" s="67"/>
      <c r="X6" s="67"/>
      <c r="Y6" s="67">
        <v>28050</v>
      </c>
      <c r="Z6" s="67">
        <f>Y6*2.47</f>
        <v>69283.5</v>
      </c>
      <c r="AA6" s="68"/>
      <c r="AB6" s="43"/>
    </row>
    <row r="7" spans="1:28" ht="19.5" customHeight="1">
      <c r="A7" s="43"/>
      <c r="B7" s="44" t="s">
        <v>106</v>
      </c>
      <c r="C7" s="64"/>
      <c r="D7" s="43"/>
      <c r="E7" s="66"/>
      <c r="F7" s="67"/>
      <c r="G7" s="67"/>
      <c r="H7" s="68"/>
      <c r="I7" s="68"/>
      <c r="J7" s="43"/>
      <c r="K7" s="66"/>
      <c r="L7" s="67"/>
      <c r="M7" s="67"/>
      <c r="N7" s="67"/>
      <c r="O7" s="67"/>
      <c r="P7" s="67"/>
      <c r="Q7" s="67"/>
      <c r="R7" s="67"/>
      <c r="S7" s="67"/>
      <c r="T7" s="67"/>
      <c r="U7" s="67"/>
      <c r="V7" s="68"/>
      <c r="W7" s="68"/>
      <c r="X7" s="43"/>
      <c r="Y7" s="66"/>
      <c r="Z7" s="67"/>
      <c r="AA7" s="67"/>
      <c r="AB7" s="68"/>
    </row>
    <row r="8" spans="1:28" ht="19.5" customHeight="1">
      <c r="A8" s="43">
        <v>3</v>
      </c>
      <c r="B8" s="45" t="s">
        <v>46</v>
      </c>
      <c r="C8" s="65">
        <v>66775</v>
      </c>
      <c r="D8" s="68">
        <f>C8*2.47</f>
        <v>164934.25</v>
      </c>
      <c r="E8" s="66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>
        <v>19400</v>
      </c>
      <c r="Z8" s="67">
        <f>Y8*2.47</f>
        <v>47918.00000000001</v>
      </c>
      <c r="AA8" s="67"/>
      <c r="AB8" s="67"/>
    </row>
    <row r="9" spans="1:28" s="75" customFormat="1" ht="19.5" customHeight="1">
      <c r="A9" s="69">
        <v>4</v>
      </c>
      <c r="B9" s="70" t="s">
        <v>15</v>
      </c>
      <c r="C9" s="71">
        <v>64750</v>
      </c>
      <c r="D9" s="72">
        <f>C9*2.47</f>
        <v>159932.5</v>
      </c>
      <c r="E9" s="69"/>
      <c r="F9" s="69"/>
      <c r="G9" s="73"/>
      <c r="H9" s="74"/>
      <c r="I9" s="74"/>
      <c r="J9" s="74"/>
      <c r="K9" s="74"/>
      <c r="L9" s="74"/>
      <c r="M9" s="74">
        <v>69100</v>
      </c>
      <c r="N9" s="74">
        <f>M9*2.47</f>
        <v>170677</v>
      </c>
      <c r="O9" s="74"/>
      <c r="P9" s="74"/>
      <c r="Q9" s="74"/>
      <c r="R9" s="74"/>
      <c r="S9" s="74">
        <v>39525</v>
      </c>
      <c r="T9" s="74">
        <f>S9*2.47</f>
        <v>97626.75000000001</v>
      </c>
      <c r="U9" s="74"/>
      <c r="V9" s="74"/>
      <c r="W9" s="74"/>
      <c r="X9" s="74"/>
      <c r="Y9" s="74">
        <v>22950</v>
      </c>
      <c r="Z9" s="74">
        <f>Y9*2.47</f>
        <v>56686.50000000001</v>
      </c>
      <c r="AA9" s="74">
        <v>16225</v>
      </c>
      <c r="AB9" s="74">
        <f>AA9*2.47</f>
        <v>40075.75</v>
      </c>
    </row>
    <row r="10" spans="1:28" ht="19.5" customHeight="1">
      <c r="A10" s="43"/>
      <c r="B10" s="44" t="s">
        <v>108</v>
      </c>
      <c r="C10" s="64"/>
      <c r="D10" s="43"/>
      <c r="E10" s="66"/>
      <c r="F10" s="66"/>
      <c r="G10" s="66"/>
      <c r="H10" s="68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8"/>
      <c r="AA10" s="67"/>
      <c r="AB10" s="67"/>
    </row>
    <row r="11" spans="1:28" s="75" customFormat="1" ht="19.5" customHeight="1">
      <c r="A11" s="69">
        <v>5</v>
      </c>
      <c r="B11" s="70" t="s">
        <v>109</v>
      </c>
      <c r="C11" s="71">
        <v>64200</v>
      </c>
      <c r="D11" s="72">
        <f>C11*2.47</f>
        <v>158574</v>
      </c>
      <c r="E11" s="73">
        <v>16100</v>
      </c>
      <c r="F11" s="74">
        <f>E11*2.47</f>
        <v>39767</v>
      </c>
      <c r="G11" s="73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>
        <v>19650</v>
      </c>
      <c r="T11" s="74">
        <f>S11*2.47</f>
        <v>48535.50000000001</v>
      </c>
      <c r="U11" s="74"/>
      <c r="V11" s="74"/>
      <c r="W11" s="74">
        <v>16825</v>
      </c>
      <c r="X11" s="74">
        <f>W11*2.47</f>
        <v>41557.75</v>
      </c>
      <c r="Y11" s="74"/>
      <c r="Z11" s="72"/>
      <c r="AA11" s="74"/>
      <c r="AB11" s="74"/>
    </row>
    <row r="12" spans="1:28" ht="19.5" customHeight="1">
      <c r="A12" s="43">
        <v>6</v>
      </c>
      <c r="B12" s="45" t="s">
        <v>110</v>
      </c>
      <c r="C12" s="65">
        <v>64750</v>
      </c>
      <c r="D12" s="68">
        <f>C12*2.47</f>
        <v>159932.5</v>
      </c>
      <c r="E12" s="66"/>
      <c r="F12" s="67"/>
      <c r="G12" s="67"/>
      <c r="H12" s="67"/>
      <c r="I12" s="67"/>
      <c r="J12" s="67"/>
      <c r="K12" s="67"/>
      <c r="L12" s="67"/>
      <c r="M12" s="67">
        <v>69100</v>
      </c>
      <c r="N12" s="67">
        <f>M12*2.47</f>
        <v>170677</v>
      </c>
      <c r="O12" s="67"/>
      <c r="P12" s="67"/>
      <c r="Q12" s="67"/>
      <c r="R12" s="67"/>
      <c r="S12" s="67">
        <v>39550</v>
      </c>
      <c r="T12" s="67">
        <f>S12*2.47</f>
        <v>97688.50000000001</v>
      </c>
      <c r="U12" s="67"/>
      <c r="V12" s="67"/>
      <c r="W12" s="67"/>
      <c r="X12" s="68"/>
      <c r="Y12" s="68">
        <v>30550</v>
      </c>
      <c r="Z12" s="67">
        <f>Y12*2.47</f>
        <v>75458.5</v>
      </c>
      <c r="AA12" s="68"/>
      <c r="AB12" s="68"/>
    </row>
    <row r="13" spans="1:28" ht="19.5" customHeight="1">
      <c r="A13" s="43">
        <v>7</v>
      </c>
      <c r="B13" s="45" t="s">
        <v>18</v>
      </c>
      <c r="C13" s="65">
        <v>65000</v>
      </c>
      <c r="D13" s="68">
        <f>C13*2.47</f>
        <v>160550</v>
      </c>
      <c r="E13" s="76"/>
      <c r="F13" s="76"/>
      <c r="G13" s="76">
        <v>22850</v>
      </c>
      <c r="H13" s="67">
        <f>G13*2.47</f>
        <v>56439.50000000001</v>
      </c>
      <c r="I13" s="76">
        <v>23400</v>
      </c>
      <c r="J13" s="67">
        <f>I13*2.47</f>
        <v>57798.00000000001</v>
      </c>
      <c r="K13" s="76"/>
      <c r="L13" s="76"/>
      <c r="M13" s="76"/>
      <c r="N13" s="76"/>
      <c r="O13" s="76"/>
      <c r="P13" s="76"/>
      <c r="Q13" s="76"/>
      <c r="R13" s="76"/>
      <c r="S13" s="76">
        <v>38600</v>
      </c>
      <c r="T13" s="67">
        <f>S13*2.47</f>
        <v>95342.00000000001</v>
      </c>
      <c r="U13" s="76"/>
      <c r="V13" s="28"/>
      <c r="W13" s="28"/>
      <c r="X13" s="28"/>
      <c r="Y13" s="76">
        <v>22050</v>
      </c>
      <c r="Z13" s="67">
        <f>Y13*2.47</f>
        <v>54463.50000000001</v>
      </c>
      <c r="AA13" s="76">
        <v>16800</v>
      </c>
      <c r="AB13" s="67">
        <f>AA13*2.47</f>
        <v>41496</v>
      </c>
    </row>
    <row r="14" spans="1:28" ht="19.5" customHeight="1">
      <c r="A14" s="43"/>
      <c r="B14" s="44" t="s">
        <v>111</v>
      </c>
      <c r="C14" s="64"/>
      <c r="D14" s="43"/>
      <c r="E14" s="66"/>
      <c r="F14" s="67"/>
      <c r="G14" s="67"/>
      <c r="H14" s="68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</row>
    <row r="15" spans="1:28" ht="19.5" customHeight="1">
      <c r="A15" s="43">
        <v>8</v>
      </c>
      <c r="B15" s="45" t="s">
        <v>161</v>
      </c>
      <c r="C15" s="65"/>
      <c r="D15" s="43"/>
      <c r="E15" s="43"/>
      <c r="F15" s="68"/>
      <c r="G15" s="67"/>
      <c r="H15" s="67"/>
      <c r="I15" s="67"/>
      <c r="J15" s="67"/>
      <c r="K15" s="67"/>
      <c r="L15" s="67"/>
      <c r="M15" s="67"/>
      <c r="N15" s="43"/>
      <c r="O15" s="66"/>
      <c r="P15" s="67"/>
      <c r="Q15" s="67"/>
      <c r="R15" s="67"/>
      <c r="S15" s="67"/>
      <c r="T15" s="68"/>
      <c r="U15" s="67"/>
      <c r="V15" s="67"/>
      <c r="W15" s="67"/>
      <c r="X15" s="68"/>
      <c r="Y15" s="67"/>
      <c r="Z15" s="67"/>
      <c r="AA15" s="67"/>
      <c r="AB15" s="67"/>
    </row>
    <row r="16" spans="1:28" ht="19.5" customHeight="1">
      <c r="A16" s="43">
        <v>9</v>
      </c>
      <c r="B16" s="45" t="s">
        <v>49</v>
      </c>
      <c r="C16" s="65"/>
      <c r="D16" s="43"/>
      <c r="E16" s="66"/>
      <c r="F16" s="67"/>
      <c r="G16" s="67"/>
      <c r="H16" s="67"/>
      <c r="I16" s="67"/>
      <c r="J16" s="67"/>
      <c r="K16" s="67"/>
      <c r="L16" s="67"/>
      <c r="M16" s="67"/>
      <c r="N16" s="43"/>
      <c r="O16" s="66"/>
      <c r="P16" s="67"/>
      <c r="Q16" s="67"/>
      <c r="R16" s="67"/>
      <c r="S16" s="67"/>
      <c r="T16" s="68"/>
      <c r="U16" s="67"/>
      <c r="V16" s="67"/>
      <c r="W16" s="67"/>
      <c r="X16" s="43"/>
      <c r="Y16" s="43"/>
      <c r="Z16" s="68"/>
      <c r="AA16" s="68"/>
      <c r="AB16" s="43"/>
    </row>
    <row r="17" spans="1:28" ht="19.5" customHeight="1">
      <c r="A17" s="43">
        <v>10</v>
      </c>
      <c r="B17" s="45" t="s">
        <v>113</v>
      </c>
      <c r="C17" s="65">
        <v>92860</v>
      </c>
      <c r="D17" s="68">
        <f>C17*2.47</f>
        <v>229364.2</v>
      </c>
      <c r="E17" s="66"/>
      <c r="F17" s="67"/>
      <c r="G17" s="67"/>
      <c r="H17" s="67"/>
      <c r="I17" s="67"/>
      <c r="J17" s="67"/>
      <c r="K17" s="67"/>
      <c r="L17" s="67"/>
      <c r="M17" s="67">
        <v>80500</v>
      </c>
      <c r="N17" s="67">
        <f>M17*2.47</f>
        <v>198835.00000000003</v>
      </c>
      <c r="O17" s="67"/>
      <c r="P17" s="67"/>
      <c r="Q17" s="67"/>
      <c r="R17" s="67"/>
      <c r="S17" s="67">
        <v>42250</v>
      </c>
      <c r="T17" s="67">
        <f>S17*2.47</f>
        <v>104357.50000000001</v>
      </c>
      <c r="U17" s="67"/>
      <c r="V17" s="67"/>
      <c r="W17" s="67"/>
      <c r="X17" s="67"/>
      <c r="Y17" s="67">
        <v>32600</v>
      </c>
      <c r="Z17" s="67">
        <f>Y17*2.47</f>
        <v>80522</v>
      </c>
      <c r="AA17" s="67">
        <v>28350</v>
      </c>
      <c r="AB17" s="67">
        <f>AA17*2.47</f>
        <v>70024.5</v>
      </c>
    </row>
    <row r="18" spans="1:28" s="75" customFormat="1" ht="19.5" customHeight="1">
      <c r="A18" s="69">
        <v>11</v>
      </c>
      <c r="B18" s="70" t="s">
        <v>59</v>
      </c>
      <c r="C18" s="71">
        <v>88000</v>
      </c>
      <c r="D18" s="72">
        <f>C18*2.47</f>
        <v>217360.00000000003</v>
      </c>
      <c r="E18" s="77"/>
      <c r="F18" s="77"/>
      <c r="G18" s="77"/>
      <c r="H18" s="77"/>
      <c r="I18" s="77">
        <v>78800</v>
      </c>
      <c r="J18" s="74">
        <f>I18*2.47</f>
        <v>194636.00000000003</v>
      </c>
      <c r="K18" s="77">
        <v>73500</v>
      </c>
      <c r="L18" s="74">
        <f>K18*2.47</f>
        <v>181545</v>
      </c>
      <c r="M18" s="77"/>
      <c r="N18" s="77"/>
      <c r="O18" s="77">
        <v>100200</v>
      </c>
      <c r="P18" s="74">
        <f>O18*2.47</f>
        <v>247494.00000000003</v>
      </c>
      <c r="Q18" s="77">
        <v>91750</v>
      </c>
      <c r="R18" s="74">
        <f>Q18*2.47</f>
        <v>226622.50000000003</v>
      </c>
      <c r="S18" s="77"/>
      <c r="T18" s="77"/>
      <c r="U18" s="77">
        <v>99000</v>
      </c>
      <c r="V18" s="74">
        <f>U18*2.47</f>
        <v>244530.00000000003</v>
      </c>
      <c r="W18" s="77"/>
      <c r="X18" s="77"/>
      <c r="Y18" s="77">
        <v>35600</v>
      </c>
      <c r="Z18" s="74">
        <f>Y18*2.47</f>
        <v>87932</v>
      </c>
      <c r="AA18" s="77"/>
      <c r="AB18" s="77"/>
    </row>
    <row r="19" spans="1:28" s="78" customFormat="1" ht="19.5" customHeight="1">
      <c r="A19" s="69">
        <v>12</v>
      </c>
      <c r="B19" s="70" t="s">
        <v>26</v>
      </c>
      <c r="C19" s="71">
        <v>67850</v>
      </c>
      <c r="D19" s="72">
        <f>C19*2.47</f>
        <v>167589.5</v>
      </c>
      <c r="E19" s="73"/>
      <c r="F19" s="74"/>
      <c r="G19" s="74">
        <v>26200</v>
      </c>
      <c r="H19" s="74">
        <f>G19*2.47</f>
        <v>64714.00000000001</v>
      </c>
      <c r="I19" s="74">
        <v>26625</v>
      </c>
      <c r="J19" s="74">
        <f>I19*2.47</f>
        <v>65763.75</v>
      </c>
      <c r="K19" s="69"/>
      <c r="L19" s="69"/>
      <c r="M19" s="73">
        <v>69100</v>
      </c>
      <c r="N19" s="74">
        <f>M19*2.47</f>
        <v>170677</v>
      </c>
      <c r="O19" s="74"/>
      <c r="P19" s="72"/>
      <c r="Q19" s="72"/>
      <c r="R19" s="72"/>
      <c r="S19" s="74"/>
      <c r="T19" s="74"/>
      <c r="U19" s="74">
        <v>33650</v>
      </c>
      <c r="V19" s="74">
        <f>U19*2.47</f>
        <v>83115.5</v>
      </c>
      <c r="W19" s="73"/>
      <c r="X19" s="74"/>
      <c r="Y19" s="74"/>
      <c r="Z19" s="72"/>
      <c r="AA19" s="74">
        <v>37125</v>
      </c>
      <c r="AB19" s="74">
        <f>AA19*2.47</f>
        <v>91698.75</v>
      </c>
    </row>
    <row r="20" spans="1:28" ht="19.5" customHeight="1">
      <c r="A20" s="43"/>
      <c r="B20" s="44" t="s">
        <v>114</v>
      </c>
      <c r="C20" s="79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</row>
    <row r="21" spans="1:28" ht="19.5" customHeight="1">
      <c r="A21" s="43">
        <v>13</v>
      </c>
      <c r="B21" s="45" t="s">
        <v>14</v>
      </c>
      <c r="C21" s="65">
        <v>37300</v>
      </c>
      <c r="D21" s="68">
        <f>C21*2.47</f>
        <v>92131.00000000001</v>
      </c>
      <c r="E21" s="66"/>
      <c r="F21" s="67"/>
      <c r="G21" s="67"/>
      <c r="H21" s="67"/>
      <c r="I21" s="67"/>
      <c r="J21" s="67"/>
      <c r="K21" s="67"/>
      <c r="L21" s="67"/>
      <c r="M21" s="67"/>
      <c r="N21" s="43"/>
      <c r="O21" s="66"/>
      <c r="P21" s="67"/>
      <c r="Q21" s="67"/>
      <c r="R21" s="67"/>
      <c r="S21" s="67"/>
      <c r="T21" s="68"/>
      <c r="U21" s="67"/>
      <c r="V21" s="67"/>
      <c r="W21" s="67"/>
      <c r="X21" s="68"/>
      <c r="Y21" s="67">
        <v>28050</v>
      </c>
      <c r="Z21" s="67">
        <f>Y21*2.47</f>
        <v>69283.5</v>
      </c>
      <c r="AA21" s="67"/>
      <c r="AB21" s="67"/>
    </row>
    <row r="22" spans="1:28" ht="19.5" customHeight="1">
      <c r="A22" s="43">
        <v>14</v>
      </c>
      <c r="B22" s="45" t="s">
        <v>19</v>
      </c>
      <c r="C22" s="65">
        <v>65000</v>
      </c>
      <c r="D22" s="68">
        <f>C22*2.47</f>
        <v>160550</v>
      </c>
      <c r="E22" s="67"/>
      <c r="F22" s="67"/>
      <c r="G22" s="67"/>
      <c r="H22" s="67"/>
      <c r="I22" s="67"/>
      <c r="J22" s="67"/>
      <c r="K22" s="67"/>
      <c r="L22" s="67"/>
      <c r="M22" s="67"/>
      <c r="N22" s="43"/>
      <c r="O22" s="66"/>
      <c r="P22" s="67"/>
      <c r="Q22" s="67"/>
      <c r="R22" s="67"/>
      <c r="S22" s="67">
        <v>38600</v>
      </c>
      <c r="T22" s="67">
        <f>S22*2.47</f>
        <v>95342.00000000001</v>
      </c>
      <c r="U22" s="67"/>
      <c r="V22" s="67"/>
      <c r="W22" s="67"/>
      <c r="X22" s="43"/>
      <c r="Y22" s="43">
        <v>22050</v>
      </c>
      <c r="Z22" s="67">
        <f>Y22*2.47</f>
        <v>54463.50000000001</v>
      </c>
      <c r="AA22" s="67">
        <v>16800</v>
      </c>
      <c r="AB22" s="67">
        <f>AA22*2.47</f>
        <v>41496</v>
      </c>
    </row>
    <row r="23" spans="1:28" s="25" customFormat="1" ht="19.5" customHeight="1">
      <c r="A23" s="43">
        <v>15</v>
      </c>
      <c r="B23" s="45" t="s">
        <v>6</v>
      </c>
      <c r="C23" s="80">
        <v>68250</v>
      </c>
      <c r="D23" s="68">
        <f>C23*2.47</f>
        <v>168577.5</v>
      </c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</row>
    <row r="24" spans="1:28" ht="19.5" customHeight="1">
      <c r="A24" s="43"/>
      <c r="B24" s="44" t="s">
        <v>115</v>
      </c>
      <c r="C24" s="64"/>
      <c r="D24" s="43"/>
      <c r="E24" s="43"/>
      <c r="F24" s="43"/>
      <c r="G24" s="43"/>
      <c r="H24" s="68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43"/>
      <c r="Y24" s="43"/>
      <c r="Z24" s="68"/>
      <c r="AA24" s="68"/>
      <c r="AB24" s="68"/>
    </row>
    <row r="25" spans="1:28" ht="19.5" customHeight="1">
      <c r="A25" s="43">
        <v>16</v>
      </c>
      <c r="B25" s="45" t="s">
        <v>51</v>
      </c>
      <c r="C25" s="65">
        <v>60400</v>
      </c>
      <c r="D25" s="68">
        <f aca="true" t="shared" si="0" ref="D25:D31">C25*2.47</f>
        <v>149188</v>
      </c>
      <c r="E25" s="43">
        <v>22225</v>
      </c>
      <c r="F25" s="67">
        <f>E25*2.47</f>
        <v>54895.75000000001</v>
      </c>
      <c r="G25" s="43">
        <v>22850</v>
      </c>
      <c r="H25" s="67">
        <f>G25*2.47</f>
        <v>56439.50000000001</v>
      </c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6"/>
      <c r="Y25" s="66"/>
      <c r="Z25" s="68"/>
      <c r="AA25" s="68"/>
      <c r="AB25" s="68"/>
    </row>
    <row r="26" spans="1:28" s="75" customFormat="1" ht="19.5" customHeight="1">
      <c r="A26" s="69">
        <v>17</v>
      </c>
      <c r="B26" s="70" t="s">
        <v>24</v>
      </c>
      <c r="C26" s="71">
        <v>64750</v>
      </c>
      <c r="D26" s="72">
        <f>C26*2.47</f>
        <v>159932.5</v>
      </c>
      <c r="E26" s="69"/>
      <c r="F26" s="72"/>
      <c r="G26" s="72"/>
      <c r="H26" s="72"/>
      <c r="I26" s="72"/>
      <c r="J26" s="69"/>
      <c r="K26" s="73"/>
      <c r="L26" s="74"/>
      <c r="M26" s="74"/>
      <c r="N26" s="72"/>
      <c r="O26" s="74"/>
      <c r="P26" s="74"/>
      <c r="Q26" s="74"/>
      <c r="R26" s="74"/>
      <c r="S26" s="74">
        <v>39525</v>
      </c>
      <c r="T26" s="74">
        <f>S26*2.47</f>
        <v>97626.75000000001</v>
      </c>
      <c r="U26" s="74"/>
      <c r="V26" s="74"/>
      <c r="W26" s="74"/>
      <c r="X26" s="74"/>
      <c r="Y26" s="74">
        <v>22950</v>
      </c>
      <c r="Z26" s="74">
        <f>Y26*2.47</f>
        <v>56686.50000000001</v>
      </c>
      <c r="AA26" s="72"/>
      <c r="AB26" s="72"/>
    </row>
    <row r="27" spans="1:28" ht="19.5" customHeight="1">
      <c r="A27" s="43">
        <v>18</v>
      </c>
      <c r="B27" s="45" t="s">
        <v>22</v>
      </c>
      <c r="C27" s="65"/>
      <c r="D27" s="43"/>
      <c r="E27" s="43"/>
      <c r="F27" s="43"/>
      <c r="G27" s="43"/>
      <c r="H27" s="68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43"/>
      <c r="AA27" s="66"/>
      <c r="AB27" s="67"/>
    </row>
    <row r="28" spans="1:28" s="25" customFormat="1" ht="19.5" customHeight="1">
      <c r="A28" s="43">
        <v>19</v>
      </c>
      <c r="B28" s="45" t="s">
        <v>10</v>
      </c>
      <c r="C28" s="80">
        <v>92835</v>
      </c>
      <c r="D28" s="68">
        <f>C28*2.47</f>
        <v>229302.45</v>
      </c>
      <c r="E28" s="67"/>
      <c r="F28" s="67"/>
      <c r="G28" s="67">
        <v>22200</v>
      </c>
      <c r="H28" s="67">
        <f>G28*2.47</f>
        <v>54834.00000000001</v>
      </c>
      <c r="I28" s="67"/>
      <c r="J28" s="67"/>
      <c r="K28" s="67"/>
      <c r="L28" s="67"/>
      <c r="M28" s="67">
        <v>80500</v>
      </c>
      <c r="N28" s="67">
        <f>M28*2.47</f>
        <v>198835.00000000003</v>
      </c>
      <c r="O28" s="67"/>
      <c r="P28" s="67"/>
      <c r="Q28" s="67"/>
      <c r="R28" s="67"/>
      <c r="S28" s="67">
        <v>42250</v>
      </c>
      <c r="T28" s="67">
        <f>S28*2.47</f>
        <v>104357.50000000001</v>
      </c>
      <c r="U28" s="67"/>
      <c r="V28" s="67"/>
      <c r="W28" s="67"/>
      <c r="X28" s="67"/>
      <c r="Y28" s="67">
        <v>32600</v>
      </c>
      <c r="Z28" s="67">
        <f>Y28*2.47</f>
        <v>80522</v>
      </c>
      <c r="AA28" s="67">
        <v>28350</v>
      </c>
      <c r="AB28" s="67">
        <f>AA28*2.47</f>
        <v>70024.5</v>
      </c>
    </row>
    <row r="29" spans="1:28" ht="19.5" customHeight="1">
      <c r="A29" s="43"/>
      <c r="B29" s="44" t="s">
        <v>116</v>
      </c>
      <c r="C29" s="64"/>
      <c r="D29" s="68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8"/>
      <c r="U29" s="67"/>
      <c r="V29" s="67"/>
      <c r="W29" s="67"/>
      <c r="X29" s="43"/>
      <c r="Y29" s="43"/>
      <c r="Z29" s="68"/>
      <c r="AA29" s="67"/>
      <c r="AB29" s="67"/>
    </row>
    <row r="30" spans="1:28" ht="19.5" customHeight="1">
      <c r="A30" s="43">
        <v>20</v>
      </c>
      <c r="B30" s="45" t="s">
        <v>7</v>
      </c>
      <c r="C30" s="65">
        <v>45900</v>
      </c>
      <c r="D30" s="68">
        <f t="shared" si="0"/>
        <v>113373.00000000001</v>
      </c>
      <c r="E30" s="66"/>
      <c r="F30" s="67"/>
      <c r="G30" s="67"/>
      <c r="H30" s="67"/>
      <c r="I30" s="67"/>
      <c r="J30" s="67"/>
      <c r="K30" s="67"/>
      <c r="L30" s="67"/>
      <c r="M30" s="67"/>
      <c r="N30" s="43"/>
      <c r="O30" s="66"/>
      <c r="P30" s="67"/>
      <c r="Q30" s="67"/>
      <c r="R30" s="67"/>
      <c r="S30" s="67"/>
      <c r="T30" s="68"/>
      <c r="U30" s="67"/>
      <c r="V30" s="67"/>
      <c r="W30" s="67"/>
      <c r="X30" s="68"/>
      <c r="Y30" s="67"/>
      <c r="Z30" s="67"/>
      <c r="AA30" s="67"/>
      <c r="AB30" s="67"/>
    </row>
    <row r="31" spans="1:28" ht="19.5" customHeight="1">
      <c r="A31" s="43">
        <v>21</v>
      </c>
      <c r="B31" s="45" t="s">
        <v>27</v>
      </c>
      <c r="C31" s="65">
        <v>64750</v>
      </c>
      <c r="D31" s="68">
        <f t="shared" si="0"/>
        <v>159932.5</v>
      </c>
      <c r="E31" s="67"/>
      <c r="F31" s="67"/>
      <c r="G31" s="67"/>
      <c r="H31" s="67"/>
      <c r="I31" s="67"/>
      <c r="J31" s="67"/>
      <c r="K31" s="67"/>
      <c r="L31" s="67"/>
      <c r="M31" s="67">
        <v>69100</v>
      </c>
      <c r="N31" s="67">
        <f>M31*2.47</f>
        <v>170677</v>
      </c>
      <c r="O31" s="67"/>
      <c r="P31" s="67"/>
      <c r="Q31" s="67"/>
      <c r="R31" s="67"/>
      <c r="S31" s="67">
        <v>39525</v>
      </c>
      <c r="T31" s="67">
        <f>S31*2.47</f>
        <v>97626.75000000001</v>
      </c>
      <c r="U31" s="67"/>
      <c r="V31" s="67"/>
      <c r="W31" s="67"/>
      <c r="X31" s="43"/>
      <c r="Y31" s="43">
        <v>30550</v>
      </c>
      <c r="Z31" s="67">
        <f>Y31*2.47</f>
        <v>75458.5</v>
      </c>
      <c r="AA31" s="68">
        <v>16225</v>
      </c>
      <c r="AB31" s="67">
        <f>AA31*2.47</f>
        <v>40075.75</v>
      </c>
    </row>
    <row r="32" spans="1:29" ht="19.5" customHeight="1">
      <c r="A32" s="43">
        <v>22</v>
      </c>
      <c r="B32" s="45" t="s">
        <v>117</v>
      </c>
      <c r="C32" s="65">
        <v>52100</v>
      </c>
      <c r="D32" s="68">
        <f>C32*2.47</f>
        <v>128687.00000000001</v>
      </c>
      <c r="E32" s="43">
        <v>16975</v>
      </c>
      <c r="F32" s="67">
        <f>E32*2.47</f>
        <v>41928.25</v>
      </c>
      <c r="G32" s="43">
        <v>18475</v>
      </c>
      <c r="H32" s="67">
        <f>G32*2.47</f>
        <v>45633.25</v>
      </c>
      <c r="I32" s="67"/>
      <c r="J32" s="67"/>
      <c r="K32" s="67"/>
      <c r="L32" s="67"/>
      <c r="M32" s="67">
        <v>52900</v>
      </c>
      <c r="N32" s="67">
        <f>M32*2.47</f>
        <v>130663.00000000001</v>
      </c>
      <c r="O32" s="67"/>
      <c r="P32" s="67"/>
      <c r="Q32" s="67"/>
      <c r="R32" s="67"/>
      <c r="S32" s="67"/>
      <c r="T32" s="68"/>
      <c r="U32" s="68"/>
      <c r="V32" s="43"/>
      <c r="W32" s="43"/>
      <c r="X32" s="43"/>
      <c r="Y32" s="66"/>
      <c r="Z32" s="67"/>
      <c r="AA32" s="67">
        <v>24550</v>
      </c>
      <c r="AB32" s="67">
        <f>AA32*2.47</f>
        <v>60638.50000000001</v>
      </c>
      <c r="AC32" s="20" t="s">
        <v>162</v>
      </c>
    </row>
    <row r="33" spans="1:28" s="75" customFormat="1" ht="19.5" customHeight="1">
      <c r="A33" s="69">
        <v>23</v>
      </c>
      <c r="B33" s="70" t="s">
        <v>12</v>
      </c>
      <c r="C33" s="71">
        <v>67850</v>
      </c>
      <c r="D33" s="72">
        <f>C33*2.47</f>
        <v>167589.5</v>
      </c>
      <c r="E33" s="77">
        <v>16975</v>
      </c>
      <c r="F33" s="74">
        <f>E33*2.47</f>
        <v>41928.25</v>
      </c>
      <c r="G33" s="77">
        <v>26200</v>
      </c>
      <c r="H33" s="74">
        <f>G33*2.47</f>
        <v>64714.00000000001</v>
      </c>
      <c r="I33" s="77"/>
      <c r="J33" s="77"/>
      <c r="K33" s="77"/>
      <c r="L33" s="77"/>
      <c r="M33" s="77">
        <v>69200</v>
      </c>
      <c r="N33" s="74">
        <f>M33*2.47</f>
        <v>170924</v>
      </c>
      <c r="O33" s="77"/>
      <c r="P33" s="77"/>
      <c r="Q33" s="77"/>
      <c r="R33" s="77"/>
      <c r="S33" s="77">
        <v>31775</v>
      </c>
      <c r="T33" s="74">
        <f>S33*2.47</f>
        <v>78484.25</v>
      </c>
      <c r="U33" s="77"/>
      <c r="V33" s="77"/>
      <c r="W33" s="77"/>
      <c r="X33" s="77"/>
      <c r="Y33" s="77"/>
      <c r="Z33" s="77"/>
      <c r="AA33" s="77">
        <v>37125</v>
      </c>
      <c r="AB33" s="74">
        <f>AA33*2.47</f>
        <v>91698.75</v>
      </c>
    </row>
    <row r="34" spans="1:28" ht="19.5" customHeight="1">
      <c r="A34" s="43"/>
      <c r="B34" s="44" t="s">
        <v>118</v>
      </c>
      <c r="C34" s="64"/>
      <c r="D34" s="43"/>
      <c r="E34" s="43"/>
      <c r="F34" s="43"/>
      <c r="G34" s="66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8"/>
      <c r="U34" s="67"/>
      <c r="V34" s="67"/>
      <c r="W34" s="67"/>
      <c r="X34" s="43"/>
      <c r="Y34" s="43"/>
      <c r="Z34" s="68"/>
      <c r="AA34" s="67"/>
      <c r="AB34" s="67"/>
    </row>
    <row r="35" spans="1:28" ht="19.5" customHeight="1">
      <c r="A35" s="43">
        <v>24</v>
      </c>
      <c r="B35" s="45" t="s">
        <v>163</v>
      </c>
      <c r="C35" s="65">
        <v>63600</v>
      </c>
      <c r="D35" s="68">
        <f>C35*2.47</f>
        <v>157092</v>
      </c>
      <c r="E35" s="66"/>
      <c r="F35" s="67"/>
      <c r="G35" s="67"/>
      <c r="H35" s="68"/>
      <c r="I35" s="67"/>
      <c r="J35" s="67"/>
      <c r="K35" s="67"/>
      <c r="L35" s="67"/>
      <c r="M35" s="67"/>
      <c r="N35" s="68"/>
      <c r="O35" s="67"/>
      <c r="P35" s="67"/>
      <c r="Q35" s="67"/>
      <c r="R35" s="67"/>
      <c r="S35" s="67"/>
      <c r="T35" s="68"/>
      <c r="U35" s="67"/>
      <c r="V35" s="67"/>
      <c r="W35" s="67"/>
      <c r="X35" s="67"/>
      <c r="Y35" s="67"/>
      <c r="Z35" s="68"/>
      <c r="AA35" s="68"/>
      <c r="AB35" s="68"/>
    </row>
    <row r="36" spans="1:28" s="75" customFormat="1" ht="19.5" customHeight="1">
      <c r="A36" s="69">
        <v>25</v>
      </c>
      <c r="B36" s="70" t="s">
        <v>25</v>
      </c>
      <c r="C36" s="71">
        <v>34750</v>
      </c>
      <c r="D36" s="72">
        <f>C36*2.47</f>
        <v>85832.5</v>
      </c>
      <c r="E36" s="77">
        <v>24250</v>
      </c>
      <c r="F36" s="74">
        <f>E36*2.47</f>
        <v>59897.50000000001</v>
      </c>
      <c r="G36" s="77"/>
      <c r="H36" s="77"/>
      <c r="I36" s="77"/>
      <c r="J36" s="77"/>
      <c r="K36" s="77"/>
      <c r="L36" s="77"/>
      <c r="M36" s="77">
        <v>77400</v>
      </c>
      <c r="N36" s="74">
        <f>M36*2.47</f>
        <v>191178.00000000003</v>
      </c>
      <c r="O36" s="77"/>
      <c r="P36" s="77"/>
      <c r="Q36" s="77"/>
      <c r="R36" s="77"/>
      <c r="S36" s="77">
        <v>38400</v>
      </c>
      <c r="T36" s="74">
        <f>S36*2.47</f>
        <v>94848.00000000001</v>
      </c>
      <c r="U36" s="77"/>
      <c r="V36" s="77"/>
      <c r="W36" s="77"/>
      <c r="X36" s="77"/>
      <c r="Y36" s="77">
        <v>29725</v>
      </c>
      <c r="Z36" s="74">
        <f>Y36*2.47</f>
        <v>73420.75</v>
      </c>
      <c r="AA36" s="77">
        <v>19050</v>
      </c>
      <c r="AB36" s="74">
        <f>AA36*2.47</f>
        <v>47053.50000000001</v>
      </c>
    </row>
    <row r="37" spans="1:28" ht="19.5" customHeight="1">
      <c r="A37" s="43"/>
      <c r="B37" s="44" t="s">
        <v>120</v>
      </c>
      <c r="C37" s="64"/>
      <c r="D37" s="43"/>
      <c r="E37" s="43"/>
      <c r="F37" s="43"/>
      <c r="G37" s="66"/>
      <c r="H37" s="67"/>
      <c r="I37" s="67"/>
      <c r="J37" s="43"/>
      <c r="K37" s="66"/>
      <c r="L37" s="67"/>
      <c r="M37" s="67"/>
      <c r="N37" s="67"/>
      <c r="O37" s="67"/>
      <c r="P37" s="67"/>
      <c r="Q37" s="67"/>
      <c r="R37" s="67"/>
      <c r="S37" s="67"/>
      <c r="T37" s="68"/>
      <c r="U37" s="68"/>
      <c r="V37" s="43"/>
      <c r="W37" s="66"/>
      <c r="X37" s="67"/>
      <c r="Y37" s="67"/>
      <c r="Z37" s="68"/>
      <c r="AA37" s="67"/>
      <c r="AB37" s="67"/>
    </row>
    <row r="38" spans="1:28" ht="19.5" customHeight="1">
      <c r="A38" s="43">
        <v>26</v>
      </c>
      <c r="B38" s="45" t="s">
        <v>164</v>
      </c>
      <c r="C38" s="65"/>
      <c r="D38" s="43"/>
      <c r="E38" s="43"/>
      <c r="F38" s="43"/>
      <c r="G38" s="66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8"/>
      <c r="U38" s="67"/>
      <c r="V38" s="67"/>
      <c r="W38" s="67"/>
      <c r="X38" s="43"/>
      <c r="Y38" s="43"/>
      <c r="Z38" s="68"/>
      <c r="AA38" s="67"/>
      <c r="AB38" s="67"/>
    </row>
    <row r="39" spans="1:28" ht="19.5" customHeight="1">
      <c r="A39" s="43">
        <v>27</v>
      </c>
      <c r="B39" s="45" t="s">
        <v>11</v>
      </c>
      <c r="C39" s="65">
        <v>52100</v>
      </c>
      <c r="D39" s="68">
        <f>C39*2.47</f>
        <v>128687.00000000001</v>
      </c>
      <c r="E39" s="76"/>
      <c r="F39" s="76"/>
      <c r="G39" s="76">
        <v>18475</v>
      </c>
      <c r="H39" s="67">
        <f>G39*2.47</f>
        <v>45633.25</v>
      </c>
      <c r="I39" s="76"/>
      <c r="J39" s="76"/>
      <c r="K39" s="76"/>
      <c r="L39" s="76"/>
      <c r="M39" s="76">
        <v>52900</v>
      </c>
      <c r="N39" s="67">
        <f>M39*2.47</f>
        <v>130663.00000000001</v>
      </c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>
        <v>24550</v>
      </c>
      <c r="AB39" s="67">
        <f>AA39*2.47</f>
        <v>60638.50000000001</v>
      </c>
    </row>
    <row r="40" spans="1:28" ht="19.5" customHeight="1">
      <c r="A40" s="43"/>
      <c r="B40" s="44" t="s">
        <v>122</v>
      </c>
      <c r="C40" s="64"/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28"/>
      <c r="W40" s="28"/>
      <c r="X40" s="28"/>
      <c r="Y40" s="28"/>
      <c r="Z40" s="76"/>
      <c r="AA40" s="76"/>
      <c r="AB40" s="76"/>
    </row>
    <row r="41" spans="1:28" ht="19.5" customHeight="1">
      <c r="A41" s="43">
        <v>28</v>
      </c>
      <c r="B41" s="45" t="s">
        <v>45</v>
      </c>
      <c r="C41" s="65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6"/>
    </row>
    <row r="42" spans="1:28" ht="19.5" customHeight="1">
      <c r="A42" s="43">
        <v>29</v>
      </c>
      <c r="B42" s="45" t="s">
        <v>8</v>
      </c>
      <c r="C42" s="65">
        <v>85450</v>
      </c>
      <c r="D42" s="68">
        <f>C42*2.47</f>
        <v>211061.50000000003</v>
      </c>
      <c r="E42" s="67">
        <v>18500</v>
      </c>
      <c r="F42" s="67">
        <f>E42*2.47</f>
        <v>45695</v>
      </c>
      <c r="G42" s="67"/>
      <c r="H42" s="67"/>
      <c r="I42" s="67">
        <v>22000</v>
      </c>
      <c r="J42" s="67">
        <f>I42*2.47</f>
        <v>54340.00000000001</v>
      </c>
      <c r="K42" s="67"/>
      <c r="L42" s="67"/>
      <c r="M42" s="67">
        <v>87500</v>
      </c>
      <c r="N42" s="67">
        <f>M42*2.47</f>
        <v>216125.00000000003</v>
      </c>
      <c r="O42" s="67"/>
      <c r="P42" s="67"/>
      <c r="Q42" s="67"/>
      <c r="R42" s="67"/>
      <c r="S42" s="67">
        <v>42075</v>
      </c>
      <c r="T42" s="67">
        <f>S42*2.47</f>
        <v>103925.25000000001</v>
      </c>
      <c r="U42" s="67">
        <v>46850</v>
      </c>
      <c r="V42" s="67">
        <f>U42*2.47</f>
        <v>115719.50000000001</v>
      </c>
      <c r="W42" s="67"/>
      <c r="X42" s="43"/>
      <c r="Y42" s="43">
        <v>36975</v>
      </c>
      <c r="Z42" s="67">
        <f>Y42*2.47</f>
        <v>91328.25</v>
      </c>
      <c r="AA42" s="68"/>
      <c r="AB42" s="68"/>
    </row>
    <row r="43" spans="1:28" ht="19.5" customHeight="1">
      <c r="A43" s="43"/>
      <c r="B43" s="44" t="s">
        <v>123</v>
      </c>
      <c r="C43" s="64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6"/>
      <c r="Y43" s="76"/>
      <c r="Z43" s="76"/>
      <c r="AA43" s="76"/>
      <c r="AB43" s="76"/>
    </row>
    <row r="44" spans="1:28" ht="19.5" customHeight="1">
      <c r="A44" s="43">
        <v>30</v>
      </c>
      <c r="B44" s="45" t="s">
        <v>124</v>
      </c>
      <c r="C44" s="65">
        <v>66775</v>
      </c>
      <c r="D44" s="68">
        <f>C44*2.47</f>
        <v>164934.25</v>
      </c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6"/>
      <c r="AB44" s="76"/>
    </row>
    <row r="45" spans="1:28" s="75" customFormat="1" ht="19.5" customHeight="1">
      <c r="A45" s="69">
        <v>31</v>
      </c>
      <c r="B45" s="70" t="s">
        <v>16</v>
      </c>
      <c r="C45" s="71">
        <v>34750</v>
      </c>
      <c r="D45" s="72">
        <f>C45*2.47</f>
        <v>85832.5</v>
      </c>
      <c r="E45" s="77"/>
      <c r="F45" s="77"/>
      <c r="G45" s="77"/>
      <c r="H45" s="77"/>
      <c r="I45" s="77"/>
      <c r="J45" s="77"/>
      <c r="K45" s="77"/>
      <c r="L45" s="77"/>
      <c r="M45" s="77">
        <v>77375</v>
      </c>
      <c r="N45" s="74">
        <f>M45*2.47</f>
        <v>191116.25000000003</v>
      </c>
      <c r="O45" s="77"/>
      <c r="P45" s="77"/>
      <c r="Q45" s="77"/>
      <c r="R45" s="77"/>
      <c r="S45" s="77">
        <v>38400</v>
      </c>
      <c r="T45" s="74">
        <f>S45*2.47</f>
        <v>94848.00000000001</v>
      </c>
      <c r="U45" s="77"/>
      <c r="V45" s="77"/>
      <c r="W45" s="77"/>
      <c r="X45" s="77"/>
      <c r="Y45" s="77">
        <v>29725</v>
      </c>
      <c r="Z45" s="74">
        <f>Y45*2.47</f>
        <v>73420.75</v>
      </c>
      <c r="AA45" s="77">
        <v>19050</v>
      </c>
      <c r="AB45" s="74">
        <f>AA45*2.47</f>
        <v>47053.50000000001</v>
      </c>
    </row>
    <row r="46" spans="1:28" s="25" customFormat="1" ht="19.5" customHeight="1">
      <c r="A46" s="43">
        <v>32</v>
      </c>
      <c r="B46" s="45" t="s">
        <v>54</v>
      </c>
      <c r="C46" s="80">
        <v>83200</v>
      </c>
      <c r="D46" s="68">
        <f>C46*2.47</f>
        <v>205504.00000000003</v>
      </c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>
        <v>27025</v>
      </c>
      <c r="Z46" s="67">
        <f>Y46*2.47</f>
        <v>66751.75</v>
      </c>
      <c r="AA46" s="67"/>
      <c r="AB46" s="67"/>
    </row>
    <row r="47" spans="1:28" ht="19.5" customHeight="1">
      <c r="A47" s="43">
        <v>33</v>
      </c>
      <c r="B47" s="45" t="s">
        <v>73</v>
      </c>
      <c r="C47" s="65"/>
      <c r="D47" s="43"/>
      <c r="E47" s="66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43"/>
      <c r="Y47" s="43"/>
      <c r="Z47" s="68"/>
      <c r="AA47" s="67"/>
      <c r="AB47" s="67"/>
    </row>
    <row r="48" spans="1:28" ht="19.5" customHeight="1">
      <c r="A48" s="43"/>
      <c r="B48" s="44" t="s">
        <v>125</v>
      </c>
      <c r="C48" s="64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6"/>
    </row>
    <row r="49" spans="1:28" ht="19.5" customHeight="1">
      <c r="A49" s="43">
        <v>34</v>
      </c>
      <c r="B49" s="45" t="s">
        <v>126</v>
      </c>
      <c r="C49" s="65"/>
      <c r="D49" s="76"/>
      <c r="E49" s="76"/>
      <c r="F49" s="76"/>
      <c r="G49" s="76"/>
      <c r="H49" s="76"/>
      <c r="I49" s="76"/>
      <c r="J49" s="76"/>
      <c r="K49" s="76"/>
      <c r="L49" s="76"/>
      <c r="M49" s="76">
        <v>49500</v>
      </c>
      <c r="N49" s="67">
        <f>M49*2.47</f>
        <v>122265.00000000001</v>
      </c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  <c r="AA49" s="76"/>
      <c r="AB49" s="76"/>
    </row>
    <row r="50" spans="1:28" ht="19.5" customHeight="1">
      <c r="A50" s="43">
        <v>35</v>
      </c>
      <c r="B50" s="45" t="s">
        <v>127</v>
      </c>
      <c r="C50" s="65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76"/>
      <c r="V50" s="76"/>
      <c r="W50" s="76"/>
      <c r="X50" s="76"/>
      <c r="Y50" s="76"/>
      <c r="Z50" s="76"/>
      <c r="AA50" s="76"/>
      <c r="AB50" s="76"/>
    </row>
    <row r="51" spans="1:28" ht="19.5" customHeight="1">
      <c r="A51" s="43">
        <v>36</v>
      </c>
      <c r="B51" s="45" t="s">
        <v>23</v>
      </c>
      <c r="C51" s="65">
        <v>58000</v>
      </c>
      <c r="D51" s="68">
        <f>C51*2.47</f>
        <v>143260</v>
      </c>
      <c r="E51" s="76">
        <v>12925</v>
      </c>
      <c r="F51" s="67">
        <f>E51*2.47</f>
        <v>31924.750000000004</v>
      </c>
      <c r="G51" s="76">
        <v>16900</v>
      </c>
      <c r="H51" s="67">
        <f>G51*2.47</f>
        <v>41743</v>
      </c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>
        <v>35075</v>
      </c>
      <c r="T51" s="67">
        <f>S51*2.47</f>
        <v>86635.25</v>
      </c>
      <c r="U51" s="76">
        <v>37600</v>
      </c>
      <c r="V51" s="67">
        <f>U51*2.47</f>
        <v>92872.00000000001</v>
      </c>
      <c r="W51" s="76"/>
      <c r="X51" s="76"/>
      <c r="Y51" s="76"/>
      <c r="Z51" s="76"/>
      <c r="AA51" s="76">
        <v>18600</v>
      </c>
      <c r="AB51" s="67">
        <f>AA51*2.47</f>
        <v>45942</v>
      </c>
    </row>
    <row r="52" spans="1:28" ht="19.5" customHeight="1">
      <c r="A52" s="43"/>
      <c r="B52" s="44" t="s">
        <v>128</v>
      </c>
      <c r="C52" s="64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76"/>
      <c r="W52" s="76"/>
      <c r="X52" s="76"/>
      <c r="Y52" s="76"/>
      <c r="Z52" s="76"/>
      <c r="AA52" s="76"/>
      <c r="AB52" s="76"/>
    </row>
    <row r="53" spans="1:28" ht="19.5" customHeight="1">
      <c r="A53" s="43">
        <v>37</v>
      </c>
      <c r="B53" s="45" t="s">
        <v>9</v>
      </c>
      <c r="C53" s="65">
        <v>51000</v>
      </c>
      <c r="D53" s="68">
        <f>C53*2.47</f>
        <v>125970.00000000001</v>
      </c>
      <c r="E53" s="76">
        <v>11600</v>
      </c>
      <c r="F53" s="67">
        <f>E53*2.47</f>
        <v>28652.000000000004</v>
      </c>
      <c r="G53" s="76">
        <v>10000</v>
      </c>
      <c r="H53" s="67">
        <f>G53*2.47</f>
        <v>24700.000000000004</v>
      </c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76"/>
      <c r="V53" s="76"/>
      <c r="W53" s="76"/>
      <c r="X53" s="76"/>
      <c r="Y53" s="76">
        <v>26700</v>
      </c>
      <c r="Z53" s="67">
        <f>Y53*2.47</f>
        <v>65949</v>
      </c>
      <c r="AA53" s="76"/>
      <c r="AB53" s="76"/>
    </row>
    <row r="54" spans="1:28" ht="19.5" customHeight="1">
      <c r="A54" s="43">
        <v>38</v>
      </c>
      <c r="B54" s="45" t="s">
        <v>42</v>
      </c>
      <c r="C54" s="65">
        <v>52100</v>
      </c>
      <c r="D54" s="68">
        <f>C54*2.47</f>
        <v>128687.00000000001</v>
      </c>
      <c r="E54" s="76"/>
      <c r="F54" s="76"/>
      <c r="G54" s="76"/>
      <c r="H54" s="76"/>
      <c r="I54" s="76"/>
      <c r="J54" s="76"/>
      <c r="K54" s="76"/>
      <c r="L54" s="76"/>
      <c r="M54" s="76">
        <v>52900</v>
      </c>
      <c r="N54" s="67">
        <f>M54*2.47</f>
        <v>130663.00000000001</v>
      </c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6"/>
    </row>
    <row r="55" spans="1:28" ht="19.5" customHeight="1">
      <c r="A55" s="43"/>
      <c r="B55" s="44" t="s">
        <v>129</v>
      </c>
      <c r="C55" s="64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76"/>
      <c r="V55" s="76"/>
      <c r="W55" s="76"/>
      <c r="X55" s="76"/>
      <c r="Y55" s="76"/>
      <c r="Z55" s="76"/>
      <c r="AA55" s="76"/>
      <c r="AB55" s="76"/>
    </row>
    <row r="56" spans="1:28" s="75" customFormat="1" ht="19.5" customHeight="1">
      <c r="A56" s="69">
        <v>39</v>
      </c>
      <c r="B56" s="70" t="s">
        <v>13</v>
      </c>
      <c r="C56" s="71">
        <v>65300</v>
      </c>
      <c r="D56" s="72">
        <f>C56*2.47</f>
        <v>161291</v>
      </c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>
        <v>32625</v>
      </c>
      <c r="T56" s="74">
        <f>S56*2.47</f>
        <v>80583.75</v>
      </c>
      <c r="U56" s="77"/>
      <c r="V56" s="77"/>
      <c r="W56" s="77"/>
      <c r="X56" s="77"/>
      <c r="Y56" s="77"/>
      <c r="Z56" s="77"/>
      <c r="AA56" s="77"/>
      <c r="AB56" s="77"/>
    </row>
    <row r="57" spans="1:28" ht="19.5" customHeight="1">
      <c r="A57" s="43">
        <v>40</v>
      </c>
      <c r="B57" s="45" t="s">
        <v>165</v>
      </c>
      <c r="C57" s="65">
        <v>50500</v>
      </c>
      <c r="D57" s="68">
        <f>C57*2.47</f>
        <v>124735.00000000001</v>
      </c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6"/>
      <c r="T57" s="76"/>
      <c r="U57" s="76"/>
      <c r="V57" s="76"/>
      <c r="W57" s="76"/>
      <c r="X57" s="76"/>
      <c r="Y57" s="76">
        <v>15000</v>
      </c>
      <c r="Z57" s="67">
        <f>Y57*2.47</f>
        <v>37050</v>
      </c>
      <c r="AA57" s="76"/>
      <c r="AB57" s="76"/>
    </row>
    <row r="58" spans="1:28" ht="19.5" customHeight="1">
      <c r="A58" s="43">
        <v>41</v>
      </c>
      <c r="B58" s="45" t="s">
        <v>44</v>
      </c>
      <c r="C58" s="65">
        <v>68250</v>
      </c>
      <c r="D58" s="68">
        <f>C58*2.47</f>
        <v>168577.5</v>
      </c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>
        <v>21450</v>
      </c>
      <c r="T58" s="67">
        <f>S58*2.47</f>
        <v>52981.50000000001</v>
      </c>
      <c r="U58" s="76"/>
      <c r="V58" s="76"/>
      <c r="W58" s="76"/>
      <c r="X58" s="76"/>
      <c r="Y58" s="76">
        <v>17100</v>
      </c>
      <c r="Z58" s="67">
        <f>Y58*2.47</f>
        <v>42237</v>
      </c>
      <c r="AA58" s="81"/>
      <c r="AB58" s="76"/>
    </row>
  </sheetData>
  <sheetProtection/>
  <mergeCells count="2">
    <mergeCell ref="D1:AB1"/>
    <mergeCell ref="D2:AB2"/>
  </mergeCells>
  <printOptions horizontalCentered="1" verticalCentered="1"/>
  <pageMargins left="0.1968503937007874" right="0.1968503937007874" top="0.1968503937007874" bottom="0.1968503937007874" header="0.31496062992125984" footer="0.31496062992125984"/>
  <pageSetup firstPageNumber="1" useFirstPageNumber="1" horizontalDpi="600" verticalDpi="600" orientation="landscape" paperSize="9" scale="75" r:id="rId1"/>
  <headerFooter>
    <oddFooter>&amp;C&amp;P</oddFooter>
  </headerFooter>
  <rowBreaks count="1" manualBreakCount="1">
    <brk id="33" max="27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P15"/>
  <sheetViews>
    <sheetView tabSelected="1" view="pageBreakPreview" zoomScaleSheetLayoutView="10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O17" sqref="O17"/>
    </sheetView>
  </sheetViews>
  <sheetFormatPr defaultColWidth="11.140625" defaultRowHeight="13.5" customHeight="1"/>
  <cols>
    <col min="1" max="1" width="6.00390625" style="83" customWidth="1"/>
    <col min="2" max="2" width="15.7109375" style="84" customWidth="1"/>
    <col min="3" max="3" width="10.00390625" style="85" customWidth="1"/>
    <col min="4" max="4" width="11.00390625" style="85" customWidth="1"/>
    <col min="5" max="5" width="10.00390625" style="85" customWidth="1"/>
    <col min="6" max="6" width="11.421875" style="85" customWidth="1"/>
    <col min="7" max="7" width="10.28125" style="85" customWidth="1"/>
    <col min="8" max="8" width="13.7109375" style="85" customWidth="1"/>
    <col min="9" max="9" width="8.8515625" style="85" customWidth="1"/>
    <col min="10" max="10" width="10.57421875" style="85" customWidth="1"/>
    <col min="11" max="11" width="8.8515625" style="85" hidden="1" customWidth="1"/>
    <col min="12" max="12" width="10.140625" style="85" customWidth="1"/>
    <col min="13" max="13" width="11.28125" style="85" customWidth="1"/>
    <col min="14" max="14" width="12.28125" style="85" customWidth="1"/>
    <col min="15" max="16" width="11.28125" style="85" customWidth="1"/>
    <col min="17" max="16384" width="11.140625" style="85" customWidth="1"/>
  </cols>
  <sheetData>
    <row r="1" spans="7:9" ht="25.5" customHeight="1">
      <c r="G1" s="131" t="s">
        <v>86</v>
      </c>
      <c r="H1" s="131"/>
      <c r="I1" s="131"/>
    </row>
    <row r="2" spans="3:16" ht="34.5" customHeight="1">
      <c r="C2" s="133" t="s">
        <v>166</v>
      </c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</row>
    <row r="3" spans="1:16" s="88" customFormat="1" ht="13.5" customHeight="1">
      <c r="A3" s="86"/>
      <c r="B3" s="86"/>
      <c r="C3" s="134" t="s">
        <v>167</v>
      </c>
      <c r="D3" s="134"/>
      <c r="E3" s="134"/>
      <c r="F3" s="134"/>
      <c r="G3" s="134"/>
      <c r="H3" s="134"/>
      <c r="I3" s="134"/>
      <c r="J3" s="134"/>
      <c r="K3" s="87"/>
      <c r="L3" s="134"/>
      <c r="M3" s="134"/>
      <c r="N3" s="134"/>
      <c r="O3" s="134"/>
      <c r="P3" s="134"/>
    </row>
    <row r="4" spans="1:16" s="89" customFormat="1" ht="42.75" customHeight="1">
      <c r="A4" s="62" t="s">
        <v>88</v>
      </c>
      <c r="B4" s="62" t="s">
        <v>89</v>
      </c>
      <c r="C4" s="63" t="s">
        <v>90</v>
      </c>
      <c r="D4" s="63" t="s">
        <v>91</v>
      </c>
      <c r="E4" s="63" t="s">
        <v>92</v>
      </c>
      <c r="F4" s="63" t="s">
        <v>93</v>
      </c>
      <c r="G4" s="63" t="s">
        <v>94</v>
      </c>
      <c r="H4" s="63" t="s">
        <v>168</v>
      </c>
      <c r="I4" s="63" t="s">
        <v>95</v>
      </c>
      <c r="J4" s="63" t="s">
        <v>96</v>
      </c>
      <c r="K4" s="63" t="s">
        <v>169</v>
      </c>
      <c r="L4" s="63" t="s">
        <v>132</v>
      </c>
      <c r="M4" s="63" t="s">
        <v>98</v>
      </c>
      <c r="N4" s="28" t="s">
        <v>99</v>
      </c>
      <c r="O4" s="28" t="s">
        <v>100</v>
      </c>
      <c r="P4" s="28" t="s">
        <v>101</v>
      </c>
    </row>
    <row r="5" spans="1:16" ht="27.75" customHeight="1">
      <c r="A5" s="62"/>
      <c r="B5" s="90" t="s">
        <v>108</v>
      </c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</row>
    <row r="6" spans="1:16" ht="27.75" customHeight="1">
      <c r="A6" s="43">
        <v>1</v>
      </c>
      <c r="B6" s="92" t="s">
        <v>47</v>
      </c>
      <c r="C6" s="93">
        <v>0</v>
      </c>
      <c r="D6" s="91">
        <v>0</v>
      </c>
      <c r="E6" s="91">
        <v>0</v>
      </c>
      <c r="F6" s="91">
        <v>0</v>
      </c>
      <c r="G6" s="91">
        <v>0</v>
      </c>
      <c r="H6" s="94">
        <v>0</v>
      </c>
      <c r="I6" s="91">
        <v>0</v>
      </c>
      <c r="J6" s="91">
        <v>0</v>
      </c>
      <c r="K6" s="91">
        <v>39550</v>
      </c>
      <c r="L6" s="95">
        <f>K6*2.47</f>
        <v>97688.50000000001</v>
      </c>
      <c r="M6" s="91">
        <v>0</v>
      </c>
      <c r="N6" s="94">
        <v>0</v>
      </c>
      <c r="O6" s="93">
        <v>0</v>
      </c>
      <c r="P6" s="91">
        <v>0</v>
      </c>
    </row>
    <row r="7" spans="1:16" ht="27.75" customHeight="1">
      <c r="A7" s="62"/>
      <c r="B7" s="90" t="s">
        <v>106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</row>
    <row r="8" spans="1:16" ht="27.75" customHeight="1">
      <c r="A8" s="43">
        <v>2</v>
      </c>
      <c r="B8" s="92" t="s">
        <v>15</v>
      </c>
      <c r="C8" s="94">
        <v>0</v>
      </c>
      <c r="D8" s="91">
        <v>0</v>
      </c>
      <c r="E8" s="93">
        <v>0</v>
      </c>
      <c r="F8" s="91">
        <v>0</v>
      </c>
      <c r="G8" s="91">
        <v>0</v>
      </c>
      <c r="H8" s="94">
        <v>0</v>
      </c>
      <c r="I8" s="91">
        <v>0</v>
      </c>
      <c r="J8" s="91">
        <v>0</v>
      </c>
      <c r="K8" s="91">
        <v>39525</v>
      </c>
      <c r="L8" s="95">
        <f>K8*2.47</f>
        <v>97626.75000000001</v>
      </c>
      <c r="M8" s="91">
        <v>0</v>
      </c>
      <c r="N8" s="91">
        <v>0</v>
      </c>
      <c r="O8" s="93">
        <v>0</v>
      </c>
      <c r="P8" s="94">
        <v>0</v>
      </c>
    </row>
    <row r="9" spans="1:16" s="96" customFormat="1" ht="27.75" customHeight="1">
      <c r="A9" s="62"/>
      <c r="B9" s="90" t="s">
        <v>123</v>
      </c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</row>
    <row r="10" spans="1:16" ht="27.75" customHeight="1">
      <c r="A10" s="43">
        <v>3</v>
      </c>
      <c r="B10" s="92" t="s">
        <v>16</v>
      </c>
      <c r="C10" s="94">
        <v>0</v>
      </c>
      <c r="D10" s="91">
        <v>0</v>
      </c>
      <c r="E10" s="93">
        <v>0</v>
      </c>
      <c r="F10" s="91">
        <v>0</v>
      </c>
      <c r="G10" s="91">
        <v>0</v>
      </c>
      <c r="H10" s="94">
        <v>0</v>
      </c>
      <c r="I10" s="91">
        <v>0</v>
      </c>
      <c r="J10" s="91">
        <v>0</v>
      </c>
      <c r="K10" s="91">
        <v>38400</v>
      </c>
      <c r="L10" s="95">
        <f>K10*2.47</f>
        <v>94848.00000000001</v>
      </c>
      <c r="M10" s="91">
        <v>0</v>
      </c>
      <c r="N10" s="91">
        <v>0</v>
      </c>
      <c r="O10" s="93">
        <v>0</v>
      </c>
      <c r="P10" s="94">
        <v>0</v>
      </c>
    </row>
    <row r="13" spans="13:14" ht="13.5" customHeight="1">
      <c r="M13" s="135"/>
      <c r="N13" s="135"/>
    </row>
    <row r="15" spans="12:14" ht="13.5" customHeight="1">
      <c r="L15" s="135"/>
      <c r="M15" s="135"/>
      <c r="N15" s="135"/>
    </row>
  </sheetData>
  <sheetProtection/>
  <mergeCells count="6">
    <mergeCell ref="G1:I1"/>
    <mergeCell ref="C2:P2"/>
    <mergeCell ref="C3:J3"/>
    <mergeCell ref="L3:P3"/>
    <mergeCell ref="M13:N13"/>
    <mergeCell ref="L15:N15"/>
  </mergeCells>
  <printOptions horizontalCentered="1" verticalCentered="1"/>
  <pageMargins left="0.1968503937007874" right="0.1968503937007874" top="0.1968503937007874" bottom="0.1968503937007874" header="0.31496062992125984" footer="0.31496062992125984"/>
  <pageSetup firstPageNumber="1" useFirstPageNumber="1" horizontalDpi="600" verticalDpi="600" orientation="landscape" paperSize="9" scale="77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 10</dc:creator>
  <cp:keywords/>
  <dc:description/>
  <cp:lastModifiedBy>Windows User</cp:lastModifiedBy>
  <cp:lastPrinted>2021-08-17T05:38:11Z</cp:lastPrinted>
  <dcterms:created xsi:type="dcterms:W3CDTF">2019-03-12T08:26:37Z</dcterms:created>
  <dcterms:modified xsi:type="dcterms:W3CDTF">2021-08-21T06:57:12Z</dcterms:modified>
  <cp:category/>
  <cp:version/>
  <cp:contentType/>
  <cp:contentStatus/>
</cp:coreProperties>
</file>